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680" yWindow="1545" windowWidth="26595" windowHeight="11160" activeTab="6"/>
  </bookViews>
  <sheets>
    <sheet name="Fin Statements" sheetId="1" r:id="rId1"/>
    <sheet name="Opening Fin Position" sheetId="2" r:id="rId2"/>
    <sheet name="Acquisition analysis" sheetId="3" r:id="rId3"/>
    <sheet name="General journal (a)" sheetId="4" r:id="rId4"/>
    <sheet name="Cons Worksheet (b)" sheetId="5" r:id="rId5"/>
    <sheet name="Cons Journal" sheetId="6" r:id="rId6"/>
    <sheet name="Cons Fin Statements" sheetId="7" r:id="rId7"/>
  </sheets>
  <calcPr calcId="145621"/>
</workbook>
</file>

<file path=xl/calcChain.xml><?xml version="1.0" encoding="utf-8"?>
<calcChain xmlns="http://schemas.openxmlformats.org/spreadsheetml/2006/main">
  <c r="D12" i="7" l="1"/>
  <c r="F13" i="3" l="1"/>
  <c r="C20" i="7" l="1"/>
  <c r="D22" i="7"/>
  <c r="E22" i="7" s="1"/>
  <c r="D20" i="7"/>
  <c r="D38" i="7"/>
  <c r="D37" i="7"/>
  <c r="D33" i="7"/>
  <c r="D32" i="7"/>
  <c r="D31" i="7"/>
  <c r="D30" i="7"/>
  <c r="D7" i="7"/>
  <c r="D6" i="7"/>
  <c r="D4" i="7"/>
  <c r="H12" i="5"/>
  <c r="H11" i="5"/>
  <c r="G12" i="5"/>
  <c r="E6" i="5"/>
  <c r="F11" i="6"/>
  <c r="G7" i="5" s="1"/>
  <c r="H7" i="5" s="1"/>
  <c r="G27" i="5"/>
  <c r="E11" i="5"/>
  <c r="E15" i="5"/>
  <c r="G9" i="5"/>
  <c r="E27" i="5"/>
  <c r="E9" i="4"/>
  <c r="F10" i="4"/>
  <c r="E15" i="6"/>
  <c r="F16" i="6"/>
  <c r="F12" i="6"/>
  <c r="E10" i="6"/>
  <c r="E9" i="6"/>
  <c r="E5" i="6"/>
  <c r="F6" i="6" s="1"/>
  <c r="D27" i="5"/>
  <c r="D26" i="5"/>
  <c r="D25" i="5"/>
  <c r="D24" i="5"/>
  <c r="D23" i="5"/>
  <c r="C27" i="5"/>
  <c r="C26" i="5"/>
  <c r="C25" i="5"/>
  <c r="C24" i="5"/>
  <c r="C23" i="5"/>
  <c r="D19" i="5"/>
  <c r="C19" i="5"/>
  <c r="H19" i="5" s="1"/>
  <c r="D18" i="5"/>
  <c r="C18" i="5"/>
  <c r="D15" i="5"/>
  <c r="C15" i="5"/>
  <c r="D12" i="5"/>
  <c r="C12" i="5"/>
  <c r="D11" i="5"/>
  <c r="C11" i="5"/>
  <c r="D9" i="5"/>
  <c r="D8" i="5"/>
  <c r="D6" i="5"/>
  <c r="H6" i="5" s="1"/>
  <c r="D5" i="5"/>
  <c r="C9" i="5"/>
  <c r="C8" i="5"/>
  <c r="C6" i="5"/>
  <c r="C5" i="5"/>
  <c r="F14" i="4"/>
  <c r="E13" i="4"/>
  <c r="F6" i="4"/>
  <c r="E5" i="4"/>
  <c r="F20" i="3"/>
  <c r="F17" i="3"/>
  <c r="E17" i="3"/>
  <c r="E16" i="3"/>
  <c r="F19" i="3"/>
  <c r="F18" i="2"/>
  <c r="F14" i="2"/>
  <c r="E29" i="1"/>
  <c r="D29" i="1"/>
  <c r="F9" i="2"/>
  <c r="D21" i="1"/>
  <c r="F20" i="1"/>
  <c r="F8" i="1"/>
  <c r="D8" i="1"/>
  <c r="E20" i="7" l="1"/>
  <c r="H10" i="5"/>
  <c r="D5" i="7"/>
  <c r="C23" i="7"/>
  <c r="D42" i="7" s="1"/>
  <c r="D34" i="7"/>
  <c r="D39" i="7"/>
  <c r="D8" i="7"/>
  <c r="H8" i="5"/>
  <c r="H9" i="5"/>
  <c r="H23" i="5"/>
  <c r="H24" i="5"/>
  <c r="G28" i="5"/>
  <c r="D28" i="5"/>
  <c r="H27" i="5"/>
  <c r="H26" i="5"/>
  <c r="C28" i="5"/>
  <c r="H18" i="5"/>
  <c r="H15" i="5"/>
  <c r="E28" i="5"/>
  <c r="D10" i="5"/>
  <c r="D14" i="5" s="1"/>
  <c r="D16" i="5" s="1"/>
  <c r="D20" i="5" s="1"/>
  <c r="C10" i="5"/>
  <c r="C14" i="5" s="1"/>
  <c r="C16" i="5" s="1"/>
  <c r="C20" i="5" s="1"/>
  <c r="H5" i="5"/>
  <c r="H25" i="5"/>
  <c r="D9" i="7" l="1"/>
  <c r="D11" i="7" s="1"/>
  <c r="D21" i="7" s="1"/>
  <c r="E21" i="7" s="1"/>
  <c r="E23" i="7" s="1"/>
  <c r="H28" i="5"/>
  <c r="H14" i="5"/>
  <c r="H16" i="5" s="1"/>
  <c r="H20" i="5" s="1"/>
  <c r="D23" i="7" l="1"/>
  <c r="D43" i="7" s="1"/>
  <c r="D44" i="7" s="1"/>
  <c r="D32" i="1" l="1"/>
  <c r="F39" i="1" s="1"/>
  <c r="F31" i="1"/>
  <c r="F29" i="1"/>
  <c r="D39" i="1"/>
  <c r="F18" i="1"/>
  <c r="F53" i="1"/>
  <c r="D53" i="1" l="1"/>
  <c r="D10" i="1"/>
  <c r="E19" i="1"/>
  <c r="E21" i="1" s="1"/>
  <c r="F10" i="1"/>
  <c r="E30" i="1"/>
  <c r="E32" i="1" l="1"/>
  <c r="F40" i="1" s="1"/>
  <c r="F30" i="1"/>
  <c r="F32" i="1" s="1"/>
  <c r="D40" i="1"/>
  <c r="F19" i="1"/>
  <c r="F21" i="1" s="1"/>
  <c r="F41" i="1" l="1"/>
  <c r="F45" i="1" s="1"/>
  <c r="D41" i="1"/>
  <c r="D45" i="1" s="1"/>
</calcChain>
</file>

<file path=xl/sharedStrings.xml><?xml version="1.0" encoding="utf-8"?>
<sst xmlns="http://schemas.openxmlformats.org/spreadsheetml/2006/main" count="243" uniqueCount="107">
  <si>
    <t>Dividend revenue</t>
  </si>
  <si>
    <t>Profit for the year</t>
  </si>
  <si>
    <t>Other comprehensive income</t>
  </si>
  <si>
    <t>Total comprehensive income for the year</t>
  </si>
  <si>
    <t>Shareholders' equity</t>
  </si>
  <si>
    <t xml:space="preserve">Issued capital </t>
  </si>
  <si>
    <t>Retained earnings</t>
  </si>
  <si>
    <t>Liabilities</t>
  </si>
  <si>
    <t xml:space="preserve">Trade payables </t>
  </si>
  <si>
    <t>Total liabilities and equity</t>
  </si>
  <si>
    <t xml:space="preserve">Assets </t>
  </si>
  <si>
    <t>Total assets</t>
  </si>
  <si>
    <t>Issued</t>
  </si>
  <si>
    <t>Retained</t>
  </si>
  <si>
    <t>Total</t>
  </si>
  <si>
    <t>Capital</t>
  </si>
  <si>
    <t>Earnings</t>
  </si>
  <si>
    <t>Equity</t>
  </si>
  <si>
    <t>Dividend paid</t>
  </si>
  <si>
    <t>Statements of Comprehensive Income for the year ended 30 June 20X4</t>
  </si>
  <si>
    <t>$000</t>
  </si>
  <si>
    <t>Amendoeira Ltd</t>
  </si>
  <si>
    <t>Joana Ltd</t>
  </si>
  <si>
    <t>Statement of Financial Position as at 30 June 20X4</t>
  </si>
  <si>
    <t>Statement of Changes in Equity for the year ended 30 Jun 20X4</t>
  </si>
  <si>
    <t>Balance 30 June 20X4</t>
  </si>
  <si>
    <t>Balance 1 July 20X3</t>
  </si>
  <si>
    <t>Ticketing revenue</t>
  </si>
  <si>
    <t>Depreciation expense</t>
  </si>
  <si>
    <t>Other expenses</t>
  </si>
  <si>
    <t>Total equity</t>
  </si>
  <si>
    <t>Borrowings</t>
  </si>
  <si>
    <t>Property, plant and equipment (net)</t>
  </si>
  <si>
    <t>Prepayments</t>
  </si>
  <si>
    <t>Trade receivables</t>
  </si>
  <si>
    <t>Cash</t>
  </si>
  <si>
    <t>Investment in Joana Ltd</t>
  </si>
  <si>
    <t>Investment in Joana Ltd (net)</t>
  </si>
  <si>
    <t>Assets</t>
  </si>
  <si>
    <t>Issued capital</t>
  </si>
  <si>
    <t>Statement of Financial Position as at 1 July 20X3</t>
  </si>
  <si>
    <t>Additional information</t>
  </si>
  <si>
    <t xml:space="preserve">(a) </t>
    <phoneticPr fontId="0" type="noConversion"/>
  </si>
  <si>
    <t xml:space="preserve">(b) </t>
  </si>
  <si>
    <t xml:space="preserve">(c) </t>
  </si>
  <si>
    <t>Acquisition analysis:</t>
  </si>
  <si>
    <t>Recorded value of equity (equals carrying amount of identifiable net assets)</t>
  </si>
  <si>
    <t>Add/subtract fair value adjustments to identifiable net assets</t>
  </si>
  <si>
    <t>Amendoeira Ltd made a successful takeover bid for Joana Ltd.  The takeover bid was completed on 1 July 20X3, resulting in all of Joana Ltd's issued 750,000 shares being transferred to Amendoeira Ltd.</t>
  </si>
  <si>
    <t>At acquisition date all the assets and liabilities of Joana Ltd were recorded at their fair values.</t>
  </si>
  <si>
    <t>Cost of acquisition of investment in Joana Ltd</t>
  </si>
  <si>
    <t>Fair value of purchase consideration for 100% of Joana Ltd’s equity</t>
  </si>
  <si>
    <t>Number of ordinary shares in Joana Ltd acquired by Amendoeira Ltd</t>
  </si>
  <si>
    <t>x Cash paid by Amendoeira Ltd for each ordinary  Joana Ltd's ordinary share</t>
  </si>
  <si>
    <t>Gain on bargain purchase: cost of acquisition &lt; fair value of identifiable net assets</t>
  </si>
  <si>
    <t>Dr.</t>
  </si>
  <si>
    <t>Cr.</t>
  </si>
  <si>
    <t>(a)</t>
  </si>
  <si>
    <t xml:space="preserve">Dr </t>
  </si>
  <si>
    <t xml:space="preserve"> Cr </t>
  </si>
  <si>
    <t>(b)</t>
  </si>
  <si>
    <t>(c)</t>
  </si>
  <si>
    <t>General journal entries recorded by Amendoeira Ltd relating to its investment in Joana Ltd</t>
  </si>
  <si>
    <t>Record acquisition of 750,000 ordinary shares in Joana Ltd by Amendoeira Ltd, paying $3-20 cash per ordinary share</t>
  </si>
  <si>
    <t>Record dividend received by Amendoeira Ltd from Joana Ltd</t>
  </si>
  <si>
    <t>1 July 20X3</t>
  </si>
  <si>
    <t>29 December 20X3</t>
  </si>
  <si>
    <t>Accumulated impairment loss – Investment in Joana Ltd</t>
  </si>
  <si>
    <t>Impairment loss – Investment in Joana Ltd</t>
  </si>
  <si>
    <t>The directors of Amendoeira Ltd expected Joana Ltd to incurr a net loss in the first year as ticketing processes need to be rationalised. However, in view of the retained earnings of Joana Ltd at acquisition date a dividend was</t>
  </si>
  <si>
    <t>paid on 29 December 20X3 to assist Amendoeira Ltd to service the debt it took on to finance the acquisition.  Accordingly, Amendoeira Ltd recognised an impairment loss relating to its investment in Joana Ltd.</t>
  </si>
  <si>
    <t>Recognise impairment loss relating to investment in Joana Ltd, attributable to Joana Ltd's paying a dividend from its pre-acquisition retained earnings.</t>
  </si>
  <si>
    <t>Financial statements</t>
  </si>
  <si>
    <t>Consolidation adjustments</t>
  </si>
  <si>
    <t>Group</t>
  </si>
  <si>
    <t>Debit</t>
  </si>
  <si>
    <t>Ref</t>
  </si>
  <si>
    <t>Credit</t>
  </si>
  <si>
    <t>Consolidated</t>
  </si>
  <si>
    <t>b</t>
  </si>
  <si>
    <t>c</t>
  </si>
  <si>
    <t>a</t>
  </si>
  <si>
    <t>Amendoeira Ltd Group Consolidation Worksheet at 30 June 20X4</t>
  </si>
  <si>
    <t>Retained earnings 1 July 20X3</t>
  </si>
  <si>
    <t xml:space="preserve">(a) </t>
  </si>
  <si>
    <t>Accumulated impairment losses - Investment in Joana Ltd</t>
  </si>
  <si>
    <t>Impairment loss – Investment in Joana Ltd (included in Other expenses)</t>
  </si>
  <si>
    <t>Reversal of impairment loss recognised by Amendoeira Ltd in the current reporting period (20X3 - 20X4) relating to its investment in Joana Ltd.</t>
  </si>
  <si>
    <t>Elimination of Amendoeira Ltd's investment in subsidiary asset against the pre-acquisition equity of Joana Ltd acquired at acquisition date, 1 July 20X3, and recognition of gain on bargain purchase
 against the pre-acquisition equity of Teresa Ltd acquired at 1 July 20X4, and recognition of goodwill</t>
  </si>
  <si>
    <t>Consolidation worksheet journal entries for consolidation at 30 June 20X4</t>
  </si>
  <si>
    <t>Gain on bargain purchase</t>
  </si>
  <si>
    <t>Retained earnings - 1 July 20X3</t>
  </si>
  <si>
    <t>Elimination of intragroup dividend paid by Joana Ltd to Amendoeira Ltd</t>
  </si>
  <si>
    <t>a/b</t>
  </si>
  <si>
    <t>Total comprehensive income for the year</t>
    <phoneticPr fontId="0" type="noConversion"/>
  </si>
  <si>
    <t>Total liabilities</t>
  </si>
  <si>
    <t>Dividend paid</t>
    <phoneticPr fontId="4" type="noConversion"/>
  </si>
  <si>
    <t xml:space="preserve">Retained </t>
  </si>
  <si>
    <t>Amendoeira Ltd Group</t>
  </si>
  <si>
    <t>Consolidated Statement of Comprehensive Income for the year ended 30 June 20X4</t>
  </si>
  <si>
    <t>Retained earnings 30 June 20X4</t>
  </si>
  <si>
    <t>Consolidated Statement of Financial Position as at 30 June 20X4</t>
  </si>
  <si>
    <t>Consolidated Statement of Changes in Equity for the year ended 30 June 20X4</t>
  </si>
  <si>
    <t>Less fair value of identifiable net assets of Joana Ltd</t>
  </si>
  <si>
    <t>Fair value of identifiable net assets of Joana Ltd acquired</t>
  </si>
  <si>
    <t>Profit for the year attributable to the equity holders of Amendoeira Ltd</t>
  </si>
  <si>
    <t>Total comprehensive income attributable to the equity holders of Amendoeira Ltd</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</si>
</sst>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 #,##0.00_-;_-* &quot;-&quot;??_-;_-@_-"/>
    <numFmt numFmtId="164" formatCode="_(* #,##0_);_(* \(#,##0\);_(* &quot;-&quot;_);_(@_)"/>
    <numFmt numFmtId="165" formatCode="_(&quot;£&quot;* #,##0_);_(&quot;£&quot;* \(#,##0\);_(&quot;£&quot;* &quot;-&quot;\);@"/>
    <numFmt numFmtId="166" formatCode="_([$$US]\ #,##0_);_([$$US]\ * \(#,##0\);_([$$US]\ * &quot;-&quot;_);_(@_)"/>
    <numFmt numFmtId="167" formatCode="_(* #,##0.00_);_(* \(#,##0.00\);_(* &quot;-&quot;_);_(@_)"/>
    <numFmt numFmtId="168" formatCode="_(* #,##0_);_(* \(#,##0\);_(* &quot;-&quot;??_);_(@_)"/>
  </numFmts>
  <fonts count="15" x14ac:knownFonts="1">
    <font>
      <sz val="11"/>
      <color theme="1"/>
      <name val="Calibri"/>
      <family val="2"/>
      <scheme val="minor"/>
    </font>
    <font>
      <b/>
      <sz val="11"/>
      <name val="Times New Roman"/>
      <family val="1"/>
    </font>
    <font>
      <b/>
      <i/>
      <sz val="11"/>
      <name val="Times New Roman"/>
      <family val="1"/>
    </font>
    <font>
      <sz val="11"/>
      <name val="Times New Roman"/>
      <family val="1"/>
    </font>
    <font>
      <i/>
      <sz val="11"/>
      <name val="Times New Roman"/>
      <family val="1"/>
    </font>
    <font>
      <sz val="11"/>
      <color theme="1"/>
      <name val="Calibri"/>
      <family val="2"/>
      <scheme val="minor"/>
    </font>
    <font>
      <b/>
      <sz val="11"/>
      <color theme="1"/>
      <name val="Calibri"/>
      <family val="2"/>
      <scheme val="minor"/>
    </font>
    <font>
      <sz val="11"/>
      <color theme="1"/>
      <name val="Times New Roman"/>
      <family val="1"/>
    </font>
    <font>
      <b/>
      <sz val="11"/>
      <color theme="1"/>
      <name val="Times New Roman"/>
      <family val="1"/>
    </font>
    <font>
      <i/>
      <sz val="11"/>
      <color theme="1"/>
      <name val="Times New Roman"/>
      <family val="1"/>
    </font>
    <font>
      <b/>
      <i/>
      <sz val="11"/>
      <color theme="1"/>
      <name val="Times New Roman"/>
      <family val="1"/>
    </font>
    <font>
      <b/>
      <i/>
      <sz val="10"/>
      <name val="Arial"/>
      <family val="2"/>
    </font>
    <font>
      <b/>
      <sz val="11"/>
      <color indexed="8"/>
      <name val="Times New Roman"/>
      <family val="1"/>
    </font>
    <font>
      <sz val="11"/>
      <color indexed="8"/>
      <name val="Times New Roman"/>
      <family val="1"/>
    </font>
    <font>
      <i/>
      <sz val="11"/>
      <color indexed="8"/>
      <name val="Times New Roman"/>
      <family val="1"/>
    </font>
  </fonts>
  <fills count="3">
    <fill>
      <patternFill patternType="none"/>
    </fill>
    <fill>
      <patternFill patternType="gray125"/>
    </fill>
    <fill>
      <patternFill patternType="solid">
        <fgColor theme="0"/>
        <bgColor indexed="64"/>
      </patternFill>
    </fill>
  </fills>
  <borders count="6">
    <border>
      <left/>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right/>
      <top style="thin">
        <color indexed="64"/>
      </top>
      <bottom style="double">
        <color indexed="64"/>
      </bottom>
      <diagonal/>
    </border>
    <border>
      <left/>
      <right/>
      <top style="double">
        <color indexed="64"/>
      </top>
      <bottom style="thin">
        <color indexed="64"/>
      </bottom>
      <diagonal/>
    </border>
  </borders>
  <cellStyleXfs count="2">
    <xf numFmtId="0" fontId="0" fillId="0" borderId="0"/>
    <xf numFmtId="43" fontId="5" fillId="0" borderId="0" applyFont="0" applyFill="0" applyBorder="0" applyAlignment="0" applyProtection="0"/>
  </cellStyleXfs>
  <cellXfs count="135">
    <xf numFmtId="0" fontId="0" fillId="0" borderId="0" xfId="0"/>
    <xf numFmtId="164" fontId="2" fillId="2" borderId="1" xfId="0" quotePrefix="1" applyNumberFormat="1" applyFont="1" applyFill="1" applyBorder="1" applyAlignment="1">
      <alignment horizontal="center"/>
    </xf>
    <xf numFmtId="164" fontId="1" fillId="2" borderId="1" xfId="0" applyNumberFormat="1" applyFont="1" applyFill="1" applyBorder="1"/>
    <xf numFmtId="164" fontId="2" fillId="2" borderId="1" xfId="0" applyNumberFormat="1" applyFont="1" applyFill="1" applyBorder="1" applyAlignment="1">
      <alignment horizontal="left"/>
    </xf>
    <xf numFmtId="164" fontId="1" fillId="2" borderId="1" xfId="0" applyNumberFormat="1" applyFont="1" applyFill="1" applyBorder="1" applyAlignment="1">
      <alignment horizontal="right"/>
    </xf>
    <xf numFmtId="164" fontId="1" fillId="2" borderId="1" xfId="0" applyNumberFormat="1" applyFont="1" applyFill="1" applyBorder="1" applyAlignment="1">
      <alignment horizontal="center"/>
    </xf>
    <xf numFmtId="164" fontId="3" fillId="2" borderId="0" xfId="0" applyNumberFormat="1" applyFont="1" applyFill="1" applyBorder="1" applyAlignment="1">
      <alignment horizontal="center"/>
    </xf>
    <xf numFmtId="164" fontId="3" fillId="2" borderId="0" xfId="0" applyNumberFormat="1" applyFont="1" applyFill="1" applyBorder="1"/>
    <xf numFmtId="164" fontId="1" fillId="2" borderId="0" xfId="0" applyNumberFormat="1" applyFont="1" applyFill="1" applyBorder="1"/>
    <xf numFmtId="164" fontId="2" fillId="2" borderId="0" xfId="0" applyNumberFormat="1" applyFont="1" applyFill="1" applyBorder="1" applyAlignment="1">
      <alignment horizontal="right"/>
    </xf>
    <xf numFmtId="164" fontId="2" fillId="2" borderId="0" xfId="0" applyNumberFormat="1" applyFont="1" applyFill="1" applyBorder="1" applyAlignment="1">
      <alignment horizontal="center"/>
    </xf>
    <xf numFmtId="164" fontId="3" fillId="2" borderId="0" xfId="0" applyNumberFormat="1" applyFont="1" applyFill="1" applyBorder="1" applyAlignment="1">
      <alignment horizontal="left"/>
    </xf>
    <xf numFmtId="164" fontId="3" fillId="2" borderId="0" xfId="0" applyNumberFormat="1" applyFont="1" applyFill="1" applyBorder="1" applyAlignment="1">
      <alignment horizontal="right"/>
    </xf>
    <xf numFmtId="164" fontId="3" fillId="2" borderId="0" xfId="0" applyNumberFormat="1" applyFont="1" applyFill="1"/>
    <xf numFmtId="164" fontId="3" fillId="2" borderId="3" xfId="0" applyNumberFormat="1" applyFont="1" applyFill="1" applyBorder="1" applyAlignment="1">
      <alignment horizontal="right"/>
    </xf>
    <xf numFmtId="164" fontId="3" fillId="2" borderId="1" xfId="0" applyNumberFormat="1" applyFont="1" applyFill="1" applyBorder="1"/>
    <xf numFmtId="164" fontId="3" fillId="2" borderId="1" xfId="0" applyNumberFormat="1" applyFont="1" applyFill="1" applyBorder="1" applyAlignment="1">
      <alignment horizontal="right"/>
    </xf>
    <xf numFmtId="164" fontId="3" fillId="2" borderId="1" xfId="0" applyNumberFormat="1" applyFont="1" applyFill="1" applyBorder="1" applyAlignment="1">
      <alignment horizontal="center"/>
    </xf>
    <xf numFmtId="164" fontId="1" fillId="2" borderId="0" xfId="0" applyNumberFormat="1" applyFont="1" applyFill="1"/>
    <xf numFmtId="164" fontId="2" fillId="2" borderId="0" xfId="0" applyNumberFormat="1" applyFont="1" applyFill="1" applyBorder="1" applyAlignment="1">
      <alignment horizontal="left"/>
    </xf>
    <xf numFmtId="164" fontId="1" fillId="2" borderId="0" xfId="0" applyNumberFormat="1" applyFont="1" applyFill="1" applyProtection="1"/>
    <xf numFmtId="164" fontId="1" fillId="2" borderId="1" xfId="0" applyNumberFormat="1" applyFont="1" applyFill="1" applyBorder="1" applyAlignment="1">
      <alignment horizontal="left"/>
    </xf>
    <xf numFmtId="164" fontId="1" fillId="2" borderId="1" xfId="0" applyNumberFormat="1" applyFont="1" applyFill="1" applyBorder="1" applyProtection="1"/>
    <xf numFmtId="164" fontId="2" fillId="2" borderId="1" xfId="0" applyNumberFormat="1" applyFont="1" applyFill="1" applyBorder="1" applyAlignment="1" applyProtection="1">
      <alignment horizontal="right"/>
    </xf>
    <xf numFmtId="164" fontId="1" fillId="2" borderId="2" xfId="0" applyNumberFormat="1" applyFont="1" applyFill="1" applyBorder="1" applyAlignment="1" applyProtection="1">
      <alignment horizontal="right"/>
    </xf>
    <xf numFmtId="164" fontId="1" fillId="2" borderId="0" xfId="0" applyNumberFormat="1" applyFont="1" applyFill="1" applyBorder="1" applyAlignment="1" applyProtection="1">
      <alignment horizontal="right"/>
    </xf>
    <xf numFmtId="164" fontId="3" fillId="2" borderId="0" xfId="0" applyNumberFormat="1" applyFont="1" applyFill="1" applyProtection="1"/>
    <xf numFmtId="164" fontId="3" fillId="2" borderId="4" xfId="0" applyNumberFormat="1" applyFont="1" applyFill="1" applyBorder="1" applyAlignment="1">
      <alignment horizontal="right"/>
    </xf>
    <xf numFmtId="164" fontId="3" fillId="2" borderId="1" xfId="0" applyNumberFormat="1" applyFont="1" applyFill="1" applyBorder="1" applyProtection="1"/>
    <xf numFmtId="164" fontId="4" fillId="2" borderId="0" xfId="0" applyNumberFormat="1" applyFont="1" applyFill="1"/>
    <xf numFmtId="164" fontId="3" fillId="2" borderId="0" xfId="0" applyNumberFormat="1" applyFont="1" applyFill="1" applyAlignment="1" applyProtection="1">
      <alignment horizontal="center"/>
    </xf>
    <xf numFmtId="164" fontId="3" fillId="2" borderId="0" xfId="0" quotePrefix="1" applyNumberFormat="1" applyFont="1" applyFill="1" applyBorder="1" applyAlignment="1" applyProtection="1">
      <alignment horizontal="right"/>
    </xf>
    <xf numFmtId="164" fontId="3" fillId="2" borderId="0" xfId="0" applyNumberFormat="1" applyFont="1" applyFill="1" applyBorder="1" applyAlignment="1" applyProtection="1">
      <alignment horizontal="right"/>
    </xf>
    <xf numFmtId="164" fontId="3" fillId="2" borderId="0" xfId="0" applyNumberFormat="1" applyFont="1" applyFill="1" applyBorder="1" applyProtection="1"/>
    <xf numFmtId="164" fontId="4" fillId="2" borderId="0" xfId="0" applyNumberFormat="1" applyFont="1" applyFill="1" applyBorder="1"/>
    <xf numFmtId="164" fontId="3" fillId="2" borderId="0" xfId="0" applyNumberFormat="1" applyFont="1" applyFill="1" applyBorder="1" applyAlignment="1">
      <alignment horizontal="left" indent="2"/>
    </xf>
    <xf numFmtId="164" fontId="3" fillId="2" borderId="1" xfId="0" applyNumberFormat="1" applyFont="1" applyFill="1" applyBorder="1" applyAlignment="1" applyProtection="1">
      <alignment horizontal="right"/>
    </xf>
    <xf numFmtId="164" fontId="4" fillId="2" borderId="0" xfId="0" applyNumberFormat="1" applyFont="1" applyFill="1" applyBorder="1" applyAlignment="1">
      <alignment horizontal="left"/>
    </xf>
    <xf numFmtId="165" fontId="3" fillId="2" borderId="0" xfId="0" applyNumberFormat="1" applyFont="1" applyFill="1" applyBorder="1" applyAlignment="1">
      <alignment horizontal="right"/>
    </xf>
    <xf numFmtId="165" fontId="3" fillId="2" borderId="0" xfId="0" applyNumberFormat="1" applyFont="1" applyFill="1" applyBorder="1" applyAlignment="1" applyProtection="1">
      <alignment horizontal="center"/>
    </xf>
    <xf numFmtId="164" fontId="4" fillId="2" borderId="1" xfId="0" applyNumberFormat="1" applyFont="1" applyFill="1" applyBorder="1" applyAlignment="1">
      <alignment horizontal="left"/>
    </xf>
    <xf numFmtId="164" fontId="3" fillId="2" borderId="1" xfId="0" applyNumberFormat="1" applyFont="1" applyFill="1" applyBorder="1" applyAlignment="1" applyProtection="1">
      <alignment horizontal="center"/>
    </xf>
    <xf numFmtId="164" fontId="3" fillId="2" borderId="0" xfId="0" applyNumberFormat="1" applyFont="1" applyFill="1" applyBorder="1" applyAlignment="1">
      <alignment horizontal="left" indent="3"/>
    </xf>
    <xf numFmtId="164" fontId="1" fillId="2" borderId="0" xfId="0" applyNumberFormat="1" applyFont="1" applyFill="1" applyBorder="1" applyAlignment="1">
      <alignment horizontal="right"/>
    </xf>
    <xf numFmtId="164" fontId="1" fillId="2" borderId="0" xfId="0" applyNumberFormat="1" applyFont="1" applyFill="1" applyBorder="1" applyAlignment="1">
      <alignment horizontal="center"/>
    </xf>
    <xf numFmtId="164" fontId="2" fillId="2" borderId="1" xfId="0" quotePrefix="1" applyNumberFormat="1" applyFont="1" applyFill="1" applyBorder="1" applyAlignment="1">
      <alignment horizontal="right"/>
    </xf>
    <xf numFmtId="164" fontId="2" fillId="2" borderId="0" xfId="0" applyNumberFormat="1" applyFont="1" applyFill="1" applyBorder="1" applyAlignment="1"/>
    <xf numFmtId="164" fontId="2" fillId="2" borderId="1" xfId="0" applyNumberFormat="1" applyFont="1" applyFill="1" applyBorder="1" applyAlignment="1"/>
    <xf numFmtId="164" fontId="4" fillId="2" borderId="0" xfId="0" applyNumberFormat="1" applyFont="1" applyFill="1" applyBorder="1" applyAlignment="1"/>
    <xf numFmtId="164" fontId="1" fillId="2" borderId="2" xfId="0" applyNumberFormat="1" applyFont="1" applyFill="1" applyBorder="1"/>
    <xf numFmtId="164" fontId="4" fillId="2" borderId="0" xfId="0" quotePrefix="1" applyNumberFormat="1" applyFont="1" applyFill="1" applyBorder="1" applyAlignment="1">
      <alignment horizontal="right"/>
    </xf>
    <xf numFmtId="164" fontId="3" fillId="2" borderId="4" xfId="0" applyNumberFormat="1" applyFont="1" applyFill="1" applyBorder="1"/>
    <xf numFmtId="166" fontId="3" fillId="2" borderId="0" xfId="0" applyNumberFormat="1" applyFont="1" applyFill="1"/>
    <xf numFmtId="0" fontId="7" fillId="2" borderId="0" xfId="0" applyFont="1" applyFill="1"/>
    <xf numFmtId="164" fontId="1" fillId="2" borderId="1" xfId="0" quotePrefix="1" applyNumberFormat="1" applyFont="1" applyFill="1" applyBorder="1"/>
    <xf numFmtId="164" fontId="3" fillId="2" borderId="0" xfId="0" quotePrefix="1" applyNumberFormat="1" applyFont="1" applyFill="1" applyBorder="1"/>
    <xf numFmtId="164" fontId="3" fillId="2" borderId="0" xfId="0" quotePrefix="1" applyNumberFormat="1" applyFont="1" applyFill="1" applyBorder="1" applyAlignment="1">
      <alignment horizontal="center" vertical="top"/>
    </xf>
    <xf numFmtId="0" fontId="7" fillId="2" borderId="1" xfId="0" applyFont="1" applyFill="1" applyBorder="1"/>
    <xf numFmtId="0" fontId="8" fillId="2" borderId="1" xfId="0" applyFont="1" applyFill="1" applyBorder="1"/>
    <xf numFmtId="0" fontId="8" fillId="2" borderId="0" xfId="0" applyFont="1" applyFill="1" applyBorder="1"/>
    <xf numFmtId="0" fontId="7" fillId="2" borderId="0" xfId="0" applyFont="1" applyFill="1" applyBorder="1"/>
    <xf numFmtId="0" fontId="9" fillId="2" borderId="0" xfId="0" applyFont="1" applyFill="1"/>
    <xf numFmtId="164" fontId="8" fillId="2" borderId="0" xfId="0" applyNumberFormat="1" applyFont="1" applyFill="1" applyBorder="1" applyAlignment="1">
      <alignment horizontal="right"/>
    </xf>
    <xf numFmtId="164" fontId="7" fillId="2" borderId="0" xfId="0" applyNumberFormat="1" applyFont="1" applyFill="1"/>
    <xf numFmtId="0" fontId="7" fillId="2" borderId="0" xfId="0" applyFont="1" applyFill="1" applyAlignment="1">
      <alignment horizontal="left" indent="2"/>
    </xf>
    <xf numFmtId="164" fontId="7" fillId="2" borderId="1" xfId="0" applyNumberFormat="1" applyFont="1" applyFill="1" applyBorder="1"/>
    <xf numFmtId="164" fontId="7" fillId="2" borderId="4" xfId="0" applyNumberFormat="1" applyFont="1" applyFill="1" applyBorder="1"/>
    <xf numFmtId="0" fontId="7" fillId="2" borderId="0" xfId="0" applyFont="1" applyFill="1" applyAlignment="1">
      <alignment horizontal="center"/>
    </xf>
    <xf numFmtId="0" fontId="7" fillId="2" borderId="0" xfId="0" applyFont="1" applyFill="1" applyAlignment="1">
      <alignment horizontal="left" wrapText="1"/>
    </xf>
    <xf numFmtId="0" fontId="7" fillId="2" borderId="5" xfId="0" applyFont="1" applyFill="1" applyBorder="1"/>
    <xf numFmtId="0" fontId="7" fillId="2" borderId="0" xfId="0" applyFont="1" applyFill="1" applyAlignment="1">
      <alignment wrapText="1"/>
    </xf>
    <xf numFmtId="164" fontId="7" fillId="2" borderId="0" xfId="0" applyNumberFormat="1" applyFont="1" applyFill="1" applyBorder="1"/>
    <xf numFmtId="167" fontId="7" fillId="2" borderId="1" xfId="0" applyNumberFormat="1" applyFont="1" applyFill="1" applyBorder="1"/>
    <xf numFmtId="164" fontId="1" fillId="2" borderId="1" xfId="1" applyNumberFormat="1" applyFont="1" applyFill="1" applyBorder="1" applyAlignment="1">
      <alignment horizontal="left"/>
    </xf>
    <xf numFmtId="0" fontId="1" fillId="2" borderId="0" xfId="1" applyNumberFormat="1" applyFont="1" applyFill="1" applyBorder="1" applyAlignment="1">
      <alignment horizontal="left"/>
    </xf>
    <xf numFmtId="164" fontId="1" fillId="2" borderId="0" xfId="1" applyNumberFormat="1" applyFont="1" applyFill="1" applyBorder="1" applyAlignment="1">
      <alignment horizontal="center"/>
    </xf>
    <xf numFmtId="0" fontId="3" fillId="2" borderId="0" xfId="0" applyFont="1" applyFill="1"/>
    <xf numFmtId="0" fontId="7" fillId="2" borderId="0" xfId="0" applyFont="1" applyFill="1" applyAlignment="1">
      <alignment horizontal="justify" vertical="center" wrapText="1"/>
    </xf>
    <xf numFmtId="0" fontId="3" fillId="2" borderId="0" xfId="0" applyFont="1" applyFill="1" applyAlignment="1">
      <alignment horizontal="left" indent="1"/>
    </xf>
    <xf numFmtId="0" fontId="7" fillId="2" borderId="0" xfId="0" applyFont="1" applyFill="1" applyBorder="1" applyAlignment="1">
      <alignment horizontal="left" vertical="center" wrapText="1" indent="1"/>
    </xf>
    <xf numFmtId="0" fontId="7" fillId="2" borderId="0" xfId="0" applyFont="1" applyFill="1" applyAlignment="1">
      <alignment horizontal="left" vertical="center" wrapText="1" indent="1"/>
    </xf>
    <xf numFmtId="0" fontId="7" fillId="2" borderId="0" xfId="0" applyFont="1" applyFill="1" applyAlignment="1">
      <alignment horizontal="left" vertical="center" wrapText="1"/>
    </xf>
    <xf numFmtId="0" fontId="7" fillId="2" borderId="0" xfId="0" applyFont="1" applyFill="1" applyAlignment="1">
      <alignment horizontal="left" indent="1"/>
    </xf>
    <xf numFmtId="0" fontId="9" fillId="2" borderId="0" xfId="0" applyFont="1" applyFill="1" applyAlignment="1">
      <alignment horizontal="center" wrapText="1"/>
    </xf>
    <xf numFmtId="0" fontId="9" fillId="2" borderId="0" xfId="0" applyFont="1" applyFill="1" applyAlignment="1">
      <alignment horizontal="left" wrapText="1"/>
    </xf>
    <xf numFmtId="0" fontId="7" fillId="2" borderId="0" xfId="0" applyFont="1" applyFill="1" applyAlignment="1">
      <alignment horizontal="center" vertical="top"/>
    </xf>
    <xf numFmtId="0" fontId="7" fillId="2" borderId="0" xfId="0" applyFont="1" applyFill="1" applyAlignment="1">
      <alignment vertical="top"/>
    </xf>
    <xf numFmtId="0" fontId="0" fillId="2" borderId="0" xfId="0" applyFill="1"/>
    <xf numFmtId="164" fontId="1" fillId="2" borderId="2" xfId="0" applyNumberFormat="1" applyFont="1" applyFill="1" applyBorder="1" applyAlignment="1">
      <alignment horizontal="left"/>
    </xf>
    <xf numFmtId="164" fontId="2" fillId="2" borderId="2" xfId="0" applyNumberFormat="1" applyFont="1" applyFill="1" applyBorder="1" applyAlignment="1">
      <alignment horizontal="center"/>
    </xf>
    <xf numFmtId="164" fontId="1" fillId="2" borderId="0" xfId="0" applyNumberFormat="1" applyFont="1" applyFill="1" applyBorder="1" applyAlignment="1">
      <alignment horizontal="left"/>
    </xf>
    <xf numFmtId="0" fontId="11" fillId="2" borderId="0" xfId="0" applyFont="1" applyFill="1" applyBorder="1" applyAlignment="1">
      <alignment horizontal="right"/>
    </xf>
    <xf numFmtId="164" fontId="2" fillId="2" borderId="1" xfId="0" applyNumberFormat="1" applyFont="1" applyFill="1" applyBorder="1" applyAlignment="1">
      <alignment horizontal="right"/>
    </xf>
    <xf numFmtId="164" fontId="3" fillId="2" borderId="0" xfId="0" quotePrefix="1" applyNumberFormat="1" applyFont="1" applyFill="1" applyBorder="1" applyAlignment="1">
      <alignment horizontal="right"/>
    </xf>
    <xf numFmtId="164" fontId="0" fillId="2" borderId="0" xfId="0" applyNumberFormat="1" applyFill="1"/>
    <xf numFmtId="164" fontId="6" fillId="2" borderId="0" xfId="0" applyNumberFormat="1" applyFont="1" applyFill="1" applyAlignment="1">
      <alignment horizontal="center"/>
    </xf>
    <xf numFmtId="164" fontId="3" fillId="2" borderId="1" xfId="0" quotePrefix="1" applyNumberFormat="1" applyFont="1" applyFill="1" applyBorder="1" applyAlignment="1">
      <alignment horizontal="right"/>
    </xf>
    <xf numFmtId="164" fontId="0" fillId="2" borderId="1" xfId="0" applyNumberFormat="1" applyFill="1" applyBorder="1"/>
    <xf numFmtId="164" fontId="3" fillId="2" borderId="2" xfId="0" applyNumberFormat="1" applyFont="1" applyFill="1" applyBorder="1"/>
    <xf numFmtId="164" fontId="4" fillId="2" borderId="0" xfId="0" applyNumberFormat="1" applyFont="1" applyFill="1" applyProtection="1"/>
    <xf numFmtId="164" fontId="3" fillId="2" borderId="0" xfId="0" applyNumberFormat="1" applyFont="1" applyFill="1" applyAlignment="1">
      <alignment horizontal="right"/>
    </xf>
    <xf numFmtId="164" fontId="0" fillId="2" borderId="4" xfId="0" applyNumberFormat="1" applyFill="1" applyBorder="1"/>
    <xf numFmtId="0" fontId="0" fillId="2" borderId="2" xfId="0" applyFill="1" applyBorder="1"/>
    <xf numFmtId="168" fontId="12" fillId="2" borderId="1" xfId="1" applyNumberFormat="1" applyFont="1" applyFill="1" applyBorder="1"/>
    <xf numFmtId="0" fontId="1" fillId="2" borderId="1" xfId="0" applyFont="1" applyFill="1" applyBorder="1"/>
    <xf numFmtId="164" fontId="12" fillId="2" borderId="1" xfId="1" applyNumberFormat="1" applyFont="1" applyFill="1" applyBorder="1" applyAlignment="1">
      <alignment horizontal="centerContinuous"/>
    </xf>
    <xf numFmtId="168" fontId="13" fillId="2" borderId="1" xfId="1" applyNumberFormat="1" applyFont="1" applyFill="1" applyBorder="1" applyAlignment="1">
      <alignment horizontal="centerContinuous"/>
    </xf>
    <xf numFmtId="168" fontId="13" fillId="2" borderId="0" xfId="1" applyNumberFormat="1" applyFont="1" applyFill="1"/>
    <xf numFmtId="168" fontId="12" fillId="2" borderId="0" xfId="1" applyNumberFormat="1" applyFont="1" applyFill="1"/>
    <xf numFmtId="0" fontId="1" fillId="2" borderId="0" xfId="0" applyFont="1" applyFill="1" applyBorder="1"/>
    <xf numFmtId="0" fontId="1" fillId="2" borderId="0" xfId="0" applyFont="1" applyFill="1" applyAlignment="1">
      <alignment horizontal="center"/>
    </xf>
    <xf numFmtId="168" fontId="13" fillId="2" borderId="0" xfId="1" applyNumberFormat="1" applyFont="1" applyFill="1" applyBorder="1" applyAlignment="1">
      <alignment horizontal="centerContinuous"/>
    </xf>
    <xf numFmtId="168" fontId="13" fillId="2" borderId="0" xfId="1" applyNumberFormat="1" applyFont="1" applyFill="1" applyAlignment="1">
      <alignment horizontal="centerContinuous"/>
    </xf>
    <xf numFmtId="0" fontId="4" fillId="2" borderId="0" xfId="0" applyFont="1" applyFill="1" applyAlignment="1">
      <alignment horizontal="center" vertical="top" wrapText="1"/>
    </xf>
    <xf numFmtId="164" fontId="3" fillId="2" borderId="0" xfId="0" quotePrefix="1" applyNumberFormat="1" applyFont="1" applyFill="1" applyBorder="1" applyAlignment="1">
      <alignment horizontal="center"/>
    </xf>
    <xf numFmtId="164" fontId="13" fillId="2" borderId="0" xfId="1" applyNumberFormat="1" applyFont="1" applyFill="1"/>
    <xf numFmtId="164" fontId="13" fillId="2" borderId="0" xfId="1" applyNumberFormat="1" applyFont="1" applyFill="1" applyBorder="1" applyAlignment="1">
      <alignment horizontal="centerContinuous"/>
    </xf>
    <xf numFmtId="168" fontId="13" fillId="2" borderId="0" xfId="1" applyNumberFormat="1" applyFont="1" applyFill="1" applyBorder="1"/>
    <xf numFmtId="164" fontId="13" fillId="2" borderId="0" xfId="1" applyNumberFormat="1" applyFont="1" applyFill="1" applyBorder="1" applyAlignment="1">
      <alignment horizontal="right"/>
    </xf>
    <xf numFmtId="164" fontId="13" fillId="2" borderId="0" xfId="1" applyNumberFormat="1" applyFont="1" applyFill="1" applyBorder="1"/>
    <xf numFmtId="0" fontId="7" fillId="2" borderId="2" xfId="0" applyFont="1" applyFill="1" applyBorder="1"/>
    <xf numFmtId="168" fontId="14" fillId="2" borderId="0" xfId="1" applyNumberFormat="1" applyFont="1" applyFill="1" applyAlignment="1"/>
    <xf numFmtId="164" fontId="3" fillId="2" borderId="2" xfId="0" applyNumberFormat="1" applyFont="1" applyFill="1" applyBorder="1" applyAlignment="1">
      <alignment horizontal="right"/>
    </xf>
    <xf numFmtId="164" fontId="2" fillId="2" borderId="1" xfId="0" applyNumberFormat="1" applyFont="1" applyFill="1" applyBorder="1"/>
    <xf numFmtId="164" fontId="3" fillId="2" borderId="0" xfId="0" applyNumberFormat="1" applyFont="1" applyFill="1" applyAlignment="1">
      <alignment horizontal="center"/>
    </xf>
    <xf numFmtId="164" fontId="2" fillId="2" borderId="1" xfId="0" applyNumberFormat="1" applyFont="1" applyFill="1" applyBorder="1" applyAlignment="1">
      <alignment horizontal="center"/>
    </xf>
    <xf numFmtId="164" fontId="3" fillId="2" borderId="1" xfId="0" applyNumberFormat="1" applyFont="1" applyFill="1" applyBorder="1" applyAlignment="1">
      <alignment horizontal="left"/>
    </xf>
    <xf numFmtId="164" fontId="3" fillId="2" borderId="0" xfId="0" applyNumberFormat="1" applyFont="1" applyFill="1" applyAlignment="1">
      <alignment wrapText="1"/>
    </xf>
    <xf numFmtId="164" fontId="3" fillId="2" borderId="0" xfId="0" quotePrefix="1" applyNumberFormat="1" applyFont="1" applyFill="1" applyBorder="1" applyAlignment="1">
      <alignment horizontal="left" wrapText="1"/>
    </xf>
    <xf numFmtId="0" fontId="7" fillId="2" borderId="0" xfId="0" applyFont="1" applyFill="1" applyAlignment="1">
      <alignment horizontal="left" wrapText="1"/>
    </xf>
    <xf numFmtId="0" fontId="10" fillId="2" borderId="2" xfId="0" applyFont="1" applyFill="1" applyBorder="1" applyAlignment="1">
      <alignment horizontal="center" vertical="center" wrapText="1"/>
    </xf>
    <xf numFmtId="0" fontId="2" fillId="2" borderId="2" xfId="0" applyFont="1" applyFill="1" applyBorder="1" applyAlignment="1">
      <alignment horizontal="center"/>
    </xf>
    <xf numFmtId="168" fontId="14" fillId="2" borderId="0" xfId="1" applyNumberFormat="1" applyFont="1" applyFill="1" applyAlignment="1">
      <alignment horizontal="left" wrapText="1"/>
    </xf>
    <xf numFmtId="0" fontId="4" fillId="2" borderId="0" xfId="0" applyFont="1" applyFill="1" applyAlignment="1">
      <alignment horizontal="left" wrapText="1"/>
    </xf>
    <xf numFmtId="0" fontId="7" fillId="0" borderId="0" xfId="0" applyFont="1" applyAlignment="1">
      <alignment horizontal="left" wrapText="1" indent="3"/>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8"/>
  <sheetViews>
    <sheetView topLeftCell="A26" workbookViewId="0">
      <selection activeCell="B54" sqref="B54"/>
    </sheetView>
  </sheetViews>
  <sheetFormatPr defaultRowHeight="15" x14ac:dyDescent="0.25"/>
  <cols>
    <col min="1" max="1" width="7.7109375" style="8" customWidth="1"/>
    <col min="2" max="2" width="44.140625" style="8" customWidth="1"/>
    <col min="3" max="3" width="6.5703125" style="8" customWidth="1"/>
    <col min="4" max="4" width="14.7109375" style="43" customWidth="1"/>
    <col min="5" max="5" width="14.7109375" style="44" customWidth="1"/>
    <col min="6" max="6" width="14.7109375" style="43" customWidth="1"/>
    <col min="7" max="7" width="7.5703125" style="6" customWidth="1"/>
    <col min="8" max="8" width="9.140625" style="7" customWidth="1"/>
    <col min="9" max="9" width="17.85546875" style="7" customWidth="1"/>
    <col min="10" max="23" width="9.140625" style="7"/>
    <col min="24" max="16384" width="9.140625" style="8"/>
  </cols>
  <sheetData>
    <row r="1" spans="1:23" x14ac:dyDescent="0.25">
      <c r="A1" s="2"/>
      <c r="B1" s="3" t="s">
        <v>19</v>
      </c>
      <c r="C1" s="2"/>
      <c r="D1" s="4"/>
      <c r="E1" s="5"/>
      <c r="F1" s="4"/>
      <c r="J1" s="8"/>
      <c r="K1" s="8"/>
      <c r="L1" s="8"/>
      <c r="M1" s="8"/>
      <c r="N1" s="8"/>
      <c r="O1" s="8"/>
      <c r="P1" s="8"/>
      <c r="Q1" s="8"/>
      <c r="R1" s="8"/>
      <c r="S1" s="8"/>
      <c r="T1" s="8"/>
      <c r="U1" s="8"/>
      <c r="V1" s="8"/>
      <c r="W1" s="8"/>
    </row>
    <row r="2" spans="1:23" x14ac:dyDescent="0.25">
      <c r="D2" s="9" t="s">
        <v>21</v>
      </c>
      <c r="E2" s="10"/>
      <c r="F2" s="9" t="s">
        <v>22</v>
      </c>
      <c r="J2" s="8"/>
      <c r="K2" s="8"/>
      <c r="L2" s="8"/>
      <c r="M2" s="8"/>
      <c r="N2" s="8"/>
      <c r="O2" s="8"/>
      <c r="P2" s="8"/>
      <c r="Q2" s="8"/>
      <c r="R2" s="8"/>
      <c r="S2" s="8"/>
      <c r="T2" s="8"/>
      <c r="U2" s="8"/>
      <c r="V2" s="8"/>
      <c r="W2" s="8"/>
    </row>
    <row r="3" spans="1:23" x14ac:dyDescent="0.25">
      <c r="D3" s="45" t="s">
        <v>20</v>
      </c>
      <c r="E3" s="9"/>
      <c r="F3" s="45" t="s">
        <v>20</v>
      </c>
      <c r="J3" s="8"/>
      <c r="K3" s="8"/>
      <c r="L3" s="8"/>
      <c r="M3" s="8"/>
      <c r="N3" s="8"/>
      <c r="O3" s="8"/>
      <c r="P3" s="8"/>
      <c r="Q3" s="8"/>
      <c r="R3" s="8"/>
      <c r="S3" s="8"/>
      <c r="T3" s="8"/>
      <c r="U3" s="8"/>
      <c r="V3" s="8"/>
      <c r="W3" s="8"/>
    </row>
    <row r="4" spans="1:23" s="7" customFormat="1" x14ac:dyDescent="0.25">
      <c r="B4" s="7" t="s">
        <v>27</v>
      </c>
      <c r="D4" s="7">
        <v>15300</v>
      </c>
      <c r="E4" s="6"/>
      <c r="F4" s="7">
        <v>6800</v>
      </c>
      <c r="G4" s="6"/>
    </row>
    <row r="5" spans="1:23" s="7" customFormat="1" x14ac:dyDescent="0.25">
      <c r="B5" s="7" t="s">
        <v>0</v>
      </c>
      <c r="D5" s="7">
        <v>320</v>
      </c>
      <c r="E5" s="6"/>
      <c r="F5" s="7">
        <v>0</v>
      </c>
      <c r="G5" s="6"/>
    </row>
    <row r="6" spans="1:23" s="7" customFormat="1" x14ac:dyDescent="0.25">
      <c r="B6" s="11" t="s">
        <v>28</v>
      </c>
      <c r="D6" s="7">
        <v>-2430</v>
      </c>
      <c r="E6" s="6"/>
      <c r="F6" s="7">
        <v>-720</v>
      </c>
      <c r="G6" s="6"/>
    </row>
    <row r="7" spans="1:23" s="7" customFormat="1" x14ac:dyDescent="0.25">
      <c r="B7" s="11" t="s">
        <v>29</v>
      </c>
      <c r="D7" s="12">
        <v>-12400</v>
      </c>
      <c r="E7" s="6"/>
      <c r="F7" s="12">
        <v>-6490</v>
      </c>
      <c r="G7" s="6"/>
    </row>
    <row r="8" spans="1:23" s="7" customFormat="1" x14ac:dyDescent="0.25">
      <c r="B8" s="7" t="s">
        <v>1</v>
      </c>
      <c r="D8" s="12">
        <f>SUM(D4:D7)</f>
        <v>790</v>
      </c>
      <c r="E8" s="6"/>
      <c r="F8" s="12">
        <f>SUM(F4:F7)</f>
        <v>-410</v>
      </c>
      <c r="G8" s="6"/>
    </row>
    <row r="9" spans="1:23" s="7" customFormat="1" x14ac:dyDescent="0.25">
      <c r="B9" s="13" t="s">
        <v>2</v>
      </c>
      <c r="D9" s="12">
        <v>0</v>
      </c>
      <c r="E9" s="6"/>
      <c r="F9" s="12">
        <v>0</v>
      </c>
      <c r="G9" s="6"/>
    </row>
    <row r="10" spans="1:23" s="7" customFormat="1" x14ac:dyDescent="0.25">
      <c r="B10" s="13" t="s">
        <v>3</v>
      </c>
      <c r="D10" s="14">
        <f>SUM(D8:D9)</f>
        <v>790</v>
      </c>
      <c r="E10" s="6"/>
      <c r="F10" s="14">
        <f>SUM(F8:F9)</f>
        <v>-410</v>
      </c>
      <c r="G10" s="6"/>
    </row>
    <row r="11" spans="1:23" s="7" customFormat="1" x14ac:dyDescent="0.25">
      <c r="A11" s="15"/>
      <c r="B11" s="15"/>
      <c r="C11" s="15"/>
      <c r="D11" s="16"/>
      <c r="E11" s="17"/>
      <c r="F11" s="16"/>
      <c r="G11" s="6"/>
    </row>
    <row r="12" spans="1:23" s="7" customFormat="1" x14ac:dyDescent="0.25">
      <c r="D12" s="12"/>
      <c r="E12" s="6"/>
      <c r="F12" s="12"/>
      <c r="G12" s="6"/>
    </row>
    <row r="13" spans="1:23" s="18" customFormat="1" ht="15" customHeight="1" x14ac:dyDescent="0.25">
      <c r="B13" s="19" t="s">
        <v>21</v>
      </c>
      <c r="D13" s="20"/>
      <c r="E13" s="20"/>
      <c r="F13" s="20"/>
      <c r="G13" s="7"/>
      <c r="H13" s="7"/>
      <c r="I13" s="7"/>
      <c r="J13" s="7"/>
      <c r="K13" s="7"/>
      <c r="L13" s="7"/>
      <c r="M13" s="7"/>
      <c r="N13" s="7"/>
      <c r="O13" s="7"/>
      <c r="P13" s="7"/>
      <c r="Q13" s="7"/>
      <c r="R13" s="7"/>
      <c r="S13" s="7"/>
      <c r="T13" s="7"/>
      <c r="U13" s="7"/>
      <c r="V13" s="7"/>
      <c r="W13" s="7"/>
    </row>
    <row r="14" spans="1:23" ht="15" customHeight="1" x14ac:dyDescent="0.25">
      <c r="A14" s="2"/>
      <c r="B14" s="21" t="s">
        <v>24</v>
      </c>
      <c r="C14" s="2"/>
      <c r="D14" s="22"/>
      <c r="E14" s="22"/>
      <c r="F14" s="23"/>
      <c r="G14" s="7"/>
    </row>
    <row r="15" spans="1:23" ht="15" customHeight="1" x14ac:dyDescent="0.25">
      <c r="A15" s="18"/>
      <c r="B15" s="18"/>
      <c r="C15" s="18"/>
      <c r="D15" s="24" t="s">
        <v>12</v>
      </c>
      <c r="E15" s="24" t="s">
        <v>13</v>
      </c>
      <c r="F15" s="24" t="s">
        <v>14</v>
      </c>
      <c r="G15" s="7"/>
    </row>
    <row r="16" spans="1:23" ht="15" customHeight="1" x14ac:dyDescent="0.25">
      <c r="A16" s="18"/>
      <c r="B16" s="18"/>
      <c r="C16" s="18"/>
      <c r="D16" s="25" t="s">
        <v>15</v>
      </c>
      <c r="E16" s="25" t="s">
        <v>16</v>
      </c>
      <c r="F16" s="25" t="s">
        <v>17</v>
      </c>
      <c r="G16" s="7"/>
    </row>
    <row r="17" spans="1:23" ht="15" customHeight="1" x14ac:dyDescent="0.25">
      <c r="A17" s="18"/>
      <c r="B17" s="18"/>
      <c r="C17" s="18"/>
      <c r="D17" s="45" t="s">
        <v>20</v>
      </c>
      <c r="E17" s="45" t="s">
        <v>20</v>
      </c>
      <c r="F17" s="45" t="s">
        <v>20</v>
      </c>
      <c r="G17" s="7"/>
    </row>
    <row r="18" spans="1:23" s="7" customFormat="1" ht="15" customHeight="1" x14ac:dyDescent="0.25">
      <c r="A18" s="13"/>
      <c r="B18" s="13" t="s">
        <v>26</v>
      </c>
      <c r="C18" s="13"/>
      <c r="D18" s="26">
        <v>4800</v>
      </c>
      <c r="E18" s="26">
        <v>1860</v>
      </c>
      <c r="F18" s="26">
        <f>SUM(D18:E18)</f>
        <v>6660</v>
      </c>
    </row>
    <row r="19" spans="1:23" s="7" customFormat="1" ht="15" customHeight="1" x14ac:dyDescent="0.25">
      <c r="A19" s="13"/>
      <c r="B19" s="13" t="s">
        <v>3</v>
      </c>
      <c r="C19" s="13"/>
      <c r="D19" s="26">
        <v>0</v>
      </c>
      <c r="E19" s="26">
        <f>D8</f>
        <v>790</v>
      </c>
      <c r="F19" s="26">
        <f>SUM(D19:E19)</f>
        <v>790</v>
      </c>
    </row>
    <row r="20" spans="1:23" s="7" customFormat="1" ht="15" customHeight="1" x14ac:dyDescent="0.25">
      <c r="A20" s="13"/>
      <c r="B20" s="13" t="s">
        <v>18</v>
      </c>
      <c r="C20" s="13"/>
      <c r="D20" s="26">
        <v>0</v>
      </c>
      <c r="E20" s="26">
        <v>-510</v>
      </c>
      <c r="F20" s="26">
        <f>SUM(D20:E20)</f>
        <v>-510</v>
      </c>
    </row>
    <row r="21" spans="1:23" s="7" customFormat="1" ht="15" customHeight="1" thickBot="1" x14ac:dyDescent="0.3">
      <c r="A21" s="13"/>
      <c r="B21" s="13" t="s">
        <v>25</v>
      </c>
      <c r="C21" s="13"/>
      <c r="D21" s="27">
        <f>SUM(D18:D20)</f>
        <v>4800</v>
      </c>
      <c r="E21" s="27">
        <f>SUM(E18:E20)</f>
        <v>2140</v>
      </c>
      <c r="F21" s="27">
        <f>SUM(F18:F20)</f>
        <v>6940</v>
      </c>
    </row>
    <row r="22" spans="1:23" s="7" customFormat="1" ht="15" customHeight="1" thickTop="1" x14ac:dyDescent="0.25">
      <c r="A22" s="15"/>
      <c r="B22" s="15"/>
      <c r="C22" s="15"/>
      <c r="D22" s="28"/>
      <c r="E22" s="28"/>
      <c r="F22" s="28"/>
    </row>
    <row r="23" spans="1:23" s="7" customFormat="1" ht="15" customHeight="1" x14ac:dyDescent="0.25">
      <c r="B23" s="29"/>
      <c r="C23" s="13"/>
      <c r="D23" s="26"/>
      <c r="E23" s="30"/>
      <c r="F23" s="31"/>
      <c r="G23" s="6"/>
    </row>
    <row r="24" spans="1:23" s="18" customFormat="1" ht="15" customHeight="1" x14ac:dyDescent="0.25">
      <c r="B24" s="19" t="s">
        <v>22</v>
      </c>
      <c r="D24" s="20"/>
      <c r="E24" s="20"/>
      <c r="F24" s="20"/>
      <c r="G24" s="7"/>
      <c r="H24" s="7"/>
      <c r="I24" s="7"/>
      <c r="J24" s="7"/>
      <c r="K24" s="7"/>
      <c r="L24" s="7"/>
      <c r="M24" s="7"/>
      <c r="N24" s="7"/>
      <c r="O24" s="7"/>
      <c r="P24" s="7"/>
      <c r="Q24" s="7"/>
      <c r="R24" s="7"/>
      <c r="S24" s="7"/>
      <c r="T24" s="7"/>
      <c r="U24" s="7"/>
      <c r="V24" s="7"/>
      <c r="W24" s="7"/>
    </row>
    <row r="25" spans="1:23" ht="15" customHeight="1" x14ac:dyDescent="0.25">
      <c r="A25" s="2"/>
      <c r="B25" s="21" t="s">
        <v>24</v>
      </c>
      <c r="C25" s="2"/>
      <c r="D25" s="22"/>
      <c r="E25" s="22"/>
      <c r="F25" s="23"/>
      <c r="G25" s="7"/>
    </row>
    <row r="26" spans="1:23" ht="15" customHeight="1" x14ac:dyDescent="0.25">
      <c r="A26" s="18"/>
      <c r="B26" s="18"/>
      <c r="C26" s="18"/>
      <c r="D26" s="24" t="s">
        <v>12</v>
      </c>
      <c r="E26" s="24" t="s">
        <v>13</v>
      </c>
      <c r="F26" s="24" t="s">
        <v>14</v>
      </c>
      <c r="G26" s="7"/>
    </row>
    <row r="27" spans="1:23" ht="15" customHeight="1" x14ac:dyDescent="0.25">
      <c r="A27" s="18"/>
      <c r="B27" s="18"/>
      <c r="C27" s="18"/>
      <c r="D27" s="25" t="s">
        <v>15</v>
      </c>
      <c r="E27" s="25" t="s">
        <v>16</v>
      </c>
      <c r="F27" s="25" t="s">
        <v>17</v>
      </c>
      <c r="G27" s="7"/>
    </row>
    <row r="28" spans="1:23" ht="15" customHeight="1" x14ac:dyDescent="0.25">
      <c r="A28" s="18"/>
      <c r="B28" s="18"/>
      <c r="C28" s="18"/>
      <c r="D28" s="45" t="s">
        <v>20</v>
      </c>
      <c r="E28" s="45" t="s">
        <v>20</v>
      </c>
      <c r="F28" s="45" t="s">
        <v>20</v>
      </c>
      <c r="G28" s="7"/>
    </row>
    <row r="29" spans="1:23" s="7" customFormat="1" ht="15" customHeight="1" x14ac:dyDescent="0.25">
      <c r="A29" s="13"/>
      <c r="B29" s="13" t="s">
        <v>26</v>
      </c>
      <c r="C29" s="13"/>
      <c r="D29" s="26">
        <f>'Opening Fin Position'!F12</f>
        <v>1500</v>
      </c>
      <c r="E29" s="26">
        <f>'Opening Fin Position'!F13</f>
        <v>1020</v>
      </c>
      <c r="F29" s="26">
        <f>SUM(D29:E29)</f>
        <v>2520</v>
      </c>
    </row>
    <row r="30" spans="1:23" s="7" customFormat="1" ht="15" customHeight="1" x14ac:dyDescent="0.25">
      <c r="A30" s="13"/>
      <c r="B30" s="13" t="s">
        <v>3</v>
      </c>
      <c r="C30" s="13"/>
      <c r="D30" s="26">
        <v>0</v>
      </c>
      <c r="E30" s="26">
        <f>F8</f>
        <v>-410</v>
      </c>
      <c r="F30" s="26">
        <f>SUM(D30:E30)</f>
        <v>-410</v>
      </c>
    </row>
    <row r="31" spans="1:23" s="7" customFormat="1" ht="15" customHeight="1" x14ac:dyDescent="0.25">
      <c r="A31" s="13"/>
      <c r="B31" s="13" t="s">
        <v>18</v>
      </c>
      <c r="C31" s="13"/>
      <c r="D31" s="26">
        <v>0</v>
      </c>
      <c r="E31" s="26">
        <v>-320</v>
      </c>
      <c r="F31" s="26">
        <f>SUM(D31:E31)</f>
        <v>-320</v>
      </c>
    </row>
    <row r="32" spans="1:23" s="7" customFormat="1" ht="15" customHeight="1" thickBot="1" x14ac:dyDescent="0.3">
      <c r="A32" s="13"/>
      <c r="B32" s="13" t="s">
        <v>25</v>
      </c>
      <c r="C32" s="13"/>
      <c r="D32" s="27">
        <f>SUM(D29:D31)</f>
        <v>1500</v>
      </c>
      <c r="E32" s="27">
        <f>SUM(E29:E31)</f>
        <v>290</v>
      </c>
      <c r="F32" s="27">
        <f>SUM(F29:F31)</f>
        <v>1790</v>
      </c>
    </row>
    <row r="33" spans="1:23" s="7" customFormat="1" ht="15" customHeight="1" thickTop="1" x14ac:dyDescent="0.25">
      <c r="A33" s="15"/>
      <c r="B33" s="15"/>
      <c r="C33" s="15"/>
      <c r="D33" s="28"/>
      <c r="E33" s="28"/>
      <c r="F33" s="28"/>
    </row>
    <row r="34" spans="1:23" s="7" customFormat="1" ht="15" customHeight="1" x14ac:dyDescent="0.25">
      <c r="D34" s="32"/>
      <c r="E34" s="33"/>
      <c r="F34" s="32"/>
      <c r="G34" s="6"/>
    </row>
    <row r="35" spans="1:23" x14ac:dyDescent="0.25">
      <c r="A35" s="2"/>
      <c r="B35" s="3" t="s">
        <v>23</v>
      </c>
      <c r="C35" s="2"/>
      <c r="D35" s="4"/>
      <c r="E35" s="5"/>
      <c r="F35" s="4"/>
      <c r="G35" s="7"/>
      <c r="I35" s="8"/>
      <c r="J35" s="8"/>
      <c r="K35" s="8"/>
      <c r="L35" s="8"/>
      <c r="M35" s="8"/>
      <c r="N35" s="8"/>
      <c r="O35" s="8"/>
      <c r="P35" s="8"/>
      <c r="Q35" s="8"/>
      <c r="R35" s="8"/>
      <c r="S35" s="8"/>
      <c r="T35" s="8"/>
      <c r="U35" s="8"/>
      <c r="V35" s="8"/>
      <c r="W35" s="8"/>
    </row>
    <row r="36" spans="1:23" x14ac:dyDescent="0.25">
      <c r="C36" s="9"/>
      <c r="D36" s="9" t="s">
        <v>21</v>
      </c>
      <c r="E36" s="10"/>
      <c r="F36" s="9" t="s">
        <v>22</v>
      </c>
      <c r="G36" s="7"/>
      <c r="I36" s="8"/>
      <c r="J36" s="8"/>
      <c r="K36" s="8"/>
      <c r="L36" s="8"/>
      <c r="M36" s="8"/>
      <c r="N36" s="8"/>
      <c r="O36" s="8"/>
      <c r="P36" s="8"/>
      <c r="Q36" s="8"/>
      <c r="R36" s="8"/>
      <c r="S36" s="8"/>
      <c r="T36" s="8"/>
      <c r="U36" s="8"/>
      <c r="V36" s="8"/>
      <c r="W36" s="8"/>
    </row>
    <row r="37" spans="1:23" x14ac:dyDescent="0.25">
      <c r="C37" s="9"/>
      <c r="D37" s="45" t="s">
        <v>20</v>
      </c>
      <c r="E37" s="9"/>
      <c r="F37" s="45" t="s">
        <v>20</v>
      </c>
      <c r="G37" s="7"/>
      <c r="I37" s="8"/>
      <c r="J37" s="8"/>
      <c r="K37" s="8"/>
      <c r="L37" s="8"/>
      <c r="M37" s="8"/>
      <c r="N37" s="8"/>
      <c r="O37" s="8"/>
      <c r="P37" s="8"/>
      <c r="Q37" s="8"/>
      <c r="R37" s="8"/>
      <c r="S37" s="8"/>
      <c r="T37" s="8"/>
      <c r="U37" s="8"/>
      <c r="V37" s="8"/>
      <c r="W37" s="8"/>
    </row>
    <row r="38" spans="1:23" s="7" customFormat="1" x14ac:dyDescent="0.25">
      <c r="B38" s="34" t="s">
        <v>4</v>
      </c>
      <c r="C38" s="12"/>
      <c r="D38" s="12"/>
      <c r="F38" s="12"/>
    </row>
    <row r="39" spans="1:23" s="7" customFormat="1" x14ac:dyDescent="0.25">
      <c r="B39" s="35" t="s">
        <v>5</v>
      </c>
      <c r="C39" s="12"/>
      <c r="D39" s="32">
        <f>D21</f>
        <v>4800</v>
      </c>
      <c r="E39" s="33"/>
      <c r="F39" s="33">
        <f>D32</f>
        <v>1500</v>
      </c>
    </row>
    <row r="40" spans="1:23" s="7" customFormat="1" x14ac:dyDescent="0.25">
      <c r="B40" s="35" t="s">
        <v>6</v>
      </c>
      <c r="C40" s="12"/>
      <c r="D40" s="36">
        <f>E21</f>
        <v>2140</v>
      </c>
      <c r="E40" s="33"/>
      <c r="F40" s="28">
        <f>E32</f>
        <v>290</v>
      </c>
    </row>
    <row r="41" spans="1:23" s="7" customFormat="1" x14ac:dyDescent="0.25">
      <c r="B41" s="7" t="s">
        <v>30</v>
      </c>
      <c r="C41" s="12"/>
      <c r="D41" s="32">
        <f>SUM(D39:D40)</f>
        <v>6940</v>
      </c>
      <c r="E41" s="33"/>
      <c r="F41" s="32">
        <f>SUM(F39:F40)</f>
        <v>1790</v>
      </c>
    </row>
    <row r="42" spans="1:23" s="7" customFormat="1" x14ac:dyDescent="0.25">
      <c r="B42" s="37" t="s">
        <v>7</v>
      </c>
      <c r="C42" s="12"/>
      <c r="D42" s="32"/>
      <c r="E42" s="33"/>
      <c r="F42" s="32"/>
    </row>
    <row r="43" spans="1:23" s="7" customFormat="1" x14ac:dyDescent="0.25">
      <c r="B43" s="35" t="s">
        <v>31</v>
      </c>
      <c r="C43" s="12"/>
      <c r="D43" s="33">
        <v>5750</v>
      </c>
      <c r="E43" s="33"/>
      <c r="F43" s="33">
        <v>1530</v>
      </c>
    </row>
    <row r="44" spans="1:23" s="7" customFormat="1" x14ac:dyDescent="0.25">
      <c r="B44" s="35" t="s">
        <v>8</v>
      </c>
      <c r="C44" s="12"/>
      <c r="D44" s="33">
        <v>980</v>
      </c>
      <c r="E44" s="33"/>
      <c r="F44" s="33">
        <v>440</v>
      </c>
    </row>
    <row r="45" spans="1:23" s="7" customFormat="1" ht="15.75" thickBot="1" x14ac:dyDescent="0.3">
      <c r="B45" s="7" t="s">
        <v>9</v>
      </c>
      <c r="C45" s="12"/>
      <c r="D45" s="27">
        <f>SUM(D41:D44)</f>
        <v>13670</v>
      </c>
      <c r="E45" s="33"/>
      <c r="F45" s="27">
        <f>SUM(F41:F44)</f>
        <v>3760</v>
      </c>
    </row>
    <row r="46" spans="1:23" s="7" customFormat="1" ht="15.75" thickTop="1" x14ac:dyDescent="0.25">
      <c r="C46" s="12"/>
      <c r="D46" s="12"/>
      <c r="E46" s="33"/>
      <c r="F46" s="12"/>
    </row>
    <row r="47" spans="1:23" s="7" customFormat="1" x14ac:dyDescent="0.25">
      <c r="B47" s="34" t="s">
        <v>10</v>
      </c>
      <c r="C47" s="12"/>
      <c r="D47" s="32"/>
      <c r="E47" s="33"/>
      <c r="F47" s="32"/>
    </row>
    <row r="48" spans="1:23" s="7" customFormat="1" x14ac:dyDescent="0.25">
      <c r="B48" s="35" t="s">
        <v>32</v>
      </c>
      <c r="C48" s="12"/>
      <c r="D48" s="33">
        <v>7910</v>
      </c>
      <c r="E48" s="33"/>
      <c r="F48" s="33">
        <v>2550</v>
      </c>
    </row>
    <row r="49" spans="1:6" s="7" customFormat="1" ht="15" customHeight="1" x14ac:dyDescent="0.25">
      <c r="B49" s="35" t="s">
        <v>33</v>
      </c>
      <c r="C49" s="12"/>
      <c r="D49" s="33">
        <v>2570</v>
      </c>
      <c r="E49" s="33"/>
      <c r="F49" s="33">
        <v>780</v>
      </c>
    </row>
    <row r="50" spans="1:6" s="7" customFormat="1" ht="15" customHeight="1" x14ac:dyDescent="0.25">
      <c r="B50" s="35" t="s">
        <v>34</v>
      </c>
      <c r="C50" s="12"/>
      <c r="D50" s="33">
        <v>750</v>
      </c>
      <c r="E50" s="33"/>
      <c r="F50" s="33">
        <v>280</v>
      </c>
    </row>
    <row r="51" spans="1:6" s="7" customFormat="1" ht="15" customHeight="1" x14ac:dyDescent="0.25">
      <c r="B51" s="35" t="s">
        <v>35</v>
      </c>
      <c r="C51" s="12"/>
      <c r="D51" s="33">
        <v>360</v>
      </c>
      <c r="E51" s="33"/>
      <c r="F51" s="33">
        <v>150</v>
      </c>
    </row>
    <row r="52" spans="1:6" s="7" customFormat="1" ht="15" customHeight="1" x14ac:dyDescent="0.25">
      <c r="B52" s="35" t="s">
        <v>37</v>
      </c>
      <c r="C52" s="12"/>
      <c r="D52" s="33">
        <v>2080</v>
      </c>
      <c r="E52" s="33"/>
      <c r="F52" s="32">
        <v>0</v>
      </c>
    </row>
    <row r="53" spans="1:6" s="7" customFormat="1" ht="15" customHeight="1" thickBot="1" x14ac:dyDescent="0.3">
      <c r="B53" s="11" t="s">
        <v>11</v>
      </c>
      <c r="C53" s="38"/>
      <c r="D53" s="27">
        <f>SUM(D48:D52)</f>
        <v>13670</v>
      </c>
      <c r="E53" s="39"/>
      <c r="F53" s="27">
        <f>SUM(F48:F52)</f>
        <v>3760</v>
      </c>
    </row>
    <row r="54" spans="1:6" s="7" customFormat="1" ht="15" customHeight="1" thickTop="1" x14ac:dyDescent="0.25">
      <c r="A54" s="15"/>
      <c r="B54" s="40"/>
      <c r="C54" s="16"/>
      <c r="D54" s="36"/>
      <c r="E54" s="41"/>
      <c r="F54" s="36"/>
    </row>
    <row r="55" spans="1:6" s="7" customFormat="1" ht="15" customHeight="1" x14ac:dyDescent="0.25">
      <c r="C55" s="12"/>
      <c r="D55" s="32"/>
      <c r="E55" s="33"/>
      <c r="F55" s="32"/>
    </row>
    <row r="78" spans="4:7" s="7" customFormat="1" ht="15" customHeight="1" x14ac:dyDescent="0.25">
      <c r="D78" s="12"/>
      <c r="F78" s="12"/>
      <c r="G78" s="6"/>
    </row>
    <row r="79" spans="4:7" s="7" customFormat="1" ht="15" customHeight="1" x14ac:dyDescent="0.25">
      <c r="D79" s="12"/>
      <c r="F79" s="12"/>
      <c r="G79" s="6"/>
    </row>
    <row r="80" spans="4:7" s="7" customFormat="1" ht="15" customHeight="1" x14ac:dyDescent="0.25">
      <c r="D80" s="12"/>
      <c r="F80" s="12"/>
      <c r="G80" s="6"/>
    </row>
    <row r="81" spans="2:7" s="7" customFormat="1" ht="15" customHeight="1" x14ac:dyDescent="0.25">
      <c r="D81" s="12"/>
      <c r="F81" s="12"/>
      <c r="G81" s="6"/>
    </row>
    <row r="82" spans="2:7" s="7" customFormat="1" x14ac:dyDescent="0.25">
      <c r="D82" s="12"/>
      <c r="F82" s="12"/>
      <c r="G82" s="6"/>
    </row>
    <row r="83" spans="2:7" s="7" customFormat="1" x14ac:dyDescent="0.25">
      <c r="D83" s="12"/>
      <c r="F83" s="12"/>
      <c r="G83" s="6"/>
    </row>
    <row r="84" spans="2:7" s="7" customFormat="1" x14ac:dyDescent="0.25">
      <c r="D84" s="12"/>
      <c r="F84" s="12"/>
      <c r="G84" s="6"/>
    </row>
    <row r="85" spans="2:7" s="7" customFormat="1" x14ac:dyDescent="0.25">
      <c r="D85" s="12"/>
      <c r="F85" s="12"/>
      <c r="G85" s="6"/>
    </row>
    <row r="86" spans="2:7" s="7" customFormat="1" x14ac:dyDescent="0.25">
      <c r="D86" s="12"/>
      <c r="F86" s="12"/>
      <c r="G86" s="6"/>
    </row>
    <row r="87" spans="2:7" s="7" customFormat="1" x14ac:dyDescent="0.25">
      <c r="D87" s="12"/>
      <c r="F87" s="12"/>
      <c r="G87" s="6"/>
    </row>
    <row r="88" spans="2:7" s="7" customFormat="1" x14ac:dyDescent="0.25">
      <c r="D88" s="12"/>
      <c r="F88" s="12"/>
      <c r="G88" s="6"/>
    </row>
    <row r="89" spans="2:7" s="7" customFormat="1" x14ac:dyDescent="0.25">
      <c r="D89" s="12"/>
      <c r="F89" s="12"/>
      <c r="G89" s="6"/>
    </row>
    <row r="90" spans="2:7" s="7" customFormat="1" x14ac:dyDescent="0.25">
      <c r="D90" s="12"/>
      <c r="E90" s="6"/>
      <c r="F90" s="12"/>
      <c r="G90" s="6"/>
    </row>
    <row r="91" spans="2:7" s="7" customFormat="1" x14ac:dyDescent="0.25">
      <c r="B91" s="42"/>
      <c r="D91" s="12"/>
      <c r="E91" s="6"/>
      <c r="F91" s="12"/>
      <c r="G91" s="6"/>
    </row>
    <row r="92" spans="2:7" s="7" customFormat="1" x14ac:dyDescent="0.25">
      <c r="B92" s="42"/>
      <c r="D92" s="12"/>
      <c r="E92" s="6"/>
      <c r="F92" s="12"/>
      <c r="G92" s="6"/>
    </row>
    <row r="93" spans="2:7" s="7" customFormat="1" x14ac:dyDescent="0.25">
      <c r="B93" s="42"/>
      <c r="D93" s="12"/>
      <c r="E93" s="6"/>
      <c r="F93" s="12"/>
      <c r="G93" s="6"/>
    </row>
    <row r="94" spans="2:7" s="7" customFormat="1" x14ac:dyDescent="0.25">
      <c r="D94" s="12"/>
      <c r="E94" s="6"/>
      <c r="F94" s="12"/>
      <c r="G94" s="6"/>
    </row>
    <row r="95" spans="2:7" s="7" customFormat="1" x14ac:dyDescent="0.25">
      <c r="D95" s="12"/>
      <c r="E95" s="6"/>
      <c r="F95" s="12"/>
      <c r="G95" s="6"/>
    </row>
    <row r="96" spans="2:7" s="7" customFormat="1" x14ac:dyDescent="0.25">
      <c r="D96" s="12"/>
      <c r="E96" s="6"/>
      <c r="F96" s="12"/>
      <c r="G96" s="6"/>
    </row>
    <row r="97" spans="4:7" s="7" customFormat="1" x14ac:dyDescent="0.25">
      <c r="D97" s="12"/>
      <c r="E97" s="6"/>
      <c r="F97" s="12"/>
      <c r="G97" s="6"/>
    </row>
    <row r="98" spans="4:7" s="7" customFormat="1" x14ac:dyDescent="0.25">
      <c r="D98" s="12"/>
      <c r="E98" s="6"/>
      <c r="F98" s="12"/>
      <c r="G98" s="6"/>
    </row>
    <row r="99" spans="4:7" s="7" customFormat="1" x14ac:dyDescent="0.25">
      <c r="D99" s="12"/>
      <c r="E99" s="6"/>
      <c r="F99" s="12"/>
      <c r="G99" s="6"/>
    </row>
    <row r="100" spans="4:7" s="7" customFormat="1" x14ac:dyDescent="0.25">
      <c r="D100" s="12"/>
      <c r="E100" s="6"/>
      <c r="F100" s="12"/>
      <c r="G100" s="6"/>
    </row>
    <row r="101" spans="4:7" s="7" customFormat="1" x14ac:dyDescent="0.25">
      <c r="D101" s="12"/>
      <c r="E101" s="6"/>
      <c r="F101" s="12"/>
      <c r="G101" s="6"/>
    </row>
    <row r="102" spans="4:7" s="7" customFormat="1" x14ac:dyDescent="0.25">
      <c r="D102" s="12"/>
      <c r="E102" s="6"/>
      <c r="F102" s="12"/>
      <c r="G102" s="6"/>
    </row>
    <row r="103" spans="4:7" s="7" customFormat="1" x14ac:dyDescent="0.25">
      <c r="D103" s="12"/>
      <c r="E103" s="6"/>
      <c r="F103" s="12"/>
      <c r="G103" s="6"/>
    </row>
    <row r="104" spans="4:7" s="7" customFormat="1" x14ac:dyDescent="0.25">
      <c r="D104" s="12"/>
      <c r="E104" s="6"/>
      <c r="F104" s="12"/>
      <c r="G104" s="6"/>
    </row>
    <row r="105" spans="4:7" s="7" customFormat="1" x14ac:dyDescent="0.25">
      <c r="D105" s="12"/>
      <c r="E105" s="6"/>
      <c r="F105" s="12"/>
      <c r="G105" s="6"/>
    </row>
    <row r="106" spans="4:7" s="7" customFormat="1" x14ac:dyDescent="0.25">
      <c r="D106" s="12"/>
      <c r="E106" s="6"/>
      <c r="F106" s="12"/>
      <c r="G106" s="6"/>
    </row>
    <row r="107" spans="4:7" s="7" customFormat="1" x14ac:dyDescent="0.25">
      <c r="D107" s="12"/>
      <c r="E107" s="6"/>
      <c r="F107" s="12"/>
      <c r="G107" s="6"/>
    </row>
    <row r="108" spans="4:7" s="7" customFormat="1" x14ac:dyDescent="0.25">
      <c r="D108" s="12"/>
      <c r="E108" s="6"/>
      <c r="F108" s="12"/>
      <c r="G108" s="6"/>
    </row>
    <row r="109" spans="4:7" s="7" customFormat="1" x14ac:dyDescent="0.25">
      <c r="D109" s="12"/>
      <c r="E109" s="6"/>
      <c r="F109" s="12"/>
      <c r="G109" s="6"/>
    </row>
    <row r="110" spans="4:7" s="7" customFormat="1" x14ac:dyDescent="0.25">
      <c r="D110" s="12"/>
      <c r="E110" s="6"/>
      <c r="F110" s="12"/>
      <c r="G110" s="6"/>
    </row>
    <row r="111" spans="4:7" s="7" customFormat="1" x14ac:dyDescent="0.25">
      <c r="D111" s="12"/>
      <c r="E111" s="6"/>
      <c r="F111" s="12"/>
      <c r="G111" s="6"/>
    </row>
    <row r="112" spans="4:7" s="7" customFormat="1" x14ac:dyDescent="0.25">
      <c r="D112" s="12"/>
      <c r="E112" s="6"/>
      <c r="F112" s="12"/>
      <c r="G112" s="6"/>
    </row>
    <row r="113" spans="4:7" s="7" customFormat="1" x14ac:dyDescent="0.25">
      <c r="D113" s="12"/>
      <c r="E113" s="6"/>
      <c r="F113" s="12"/>
      <c r="G113" s="6"/>
    </row>
    <row r="114" spans="4:7" s="7" customFormat="1" x14ac:dyDescent="0.25">
      <c r="D114" s="12"/>
      <c r="E114" s="6"/>
      <c r="F114" s="12"/>
      <c r="G114" s="6"/>
    </row>
    <row r="115" spans="4:7" s="7" customFormat="1" x14ac:dyDescent="0.25">
      <c r="D115" s="12"/>
      <c r="E115" s="6"/>
      <c r="F115" s="12"/>
      <c r="G115" s="6"/>
    </row>
    <row r="116" spans="4:7" s="7" customFormat="1" x14ac:dyDescent="0.25">
      <c r="D116" s="12"/>
      <c r="E116" s="6"/>
      <c r="F116" s="12"/>
      <c r="G116" s="6"/>
    </row>
    <row r="117" spans="4:7" s="7" customFormat="1" x14ac:dyDescent="0.25">
      <c r="D117" s="12"/>
      <c r="E117" s="6"/>
      <c r="F117" s="12"/>
      <c r="G117" s="6"/>
    </row>
    <row r="118" spans="4:7" s="7" customFormat="1" x14ac:dyDescent="0.25">
      <c r="D118" s="12"/>
      <c r="E118" s="6"/>
      <c r="F118" s="12"/>
      <c r="G118" s="6"/>
    </row>
    <row r="119" spans="4:7" s="7" customFormat="1" x14ac:dyDescent="0.25">
      <c r="D119" s="12"/>
      <c r="E119" s="6"/>
      <c r="F119" s="12"/>
      <c r="G119" s="6"/>
    </row>
    <row r="120" spans="4:7" s="7" customFormat="1" x14ac:dyDescent="0.25">
      <c r="D120" s="12"/>
      <c r="E120" s="6"/>
      <c r="F120" s="12"/>
      <c r="G120" s="6"/>
    </row>
    <row r="121" spans="4:7" s="7" customFormat="1" x14ac:dyDescent="0.25">
      <c r="D121" s="12"/>
      <c r="E121" s="6"/>
      <c r="F121" s="12"/>
      <c r="G121" s="6"/>
    </row>
    <row r="122" spans="4:7" s="7" customFormat="1" x14ac:dyDescent="0.25">
      <c r="D122" s="12"/>
      <c r="E122" s="6"/>
      <c r="F122" s="12"/>
      <c r="G122" s="6"/>
    </row>
    <row r="123" spans="4:7" s="7" customFormat="1" x14ac:dyDescent="0.25">
      <c r="D123" s="12"/>
      <c r="E123" s="6"/>
      <c r="F123" s="12"/>
      <c r="G123" s="6"/>
    </row>
    <row r="124" spans="4:7" s="7" customFormat="1" x14ac:dyDescent="0.25">
      <c r="D124" s="12"/>
      <c r="E124" s="6"/>
      <c r="F124" s="12"/>
      <c r="G124" s="6"/>
    </row>
    <row r="125" spans="4:7" s="7" customFormat="1" x14ac:dyDescent="0.25">
      <c r="D125" s="12"/>
      <c r="E125" s="6"/>
      <c r="F125" s="12"/>
      <c r="G125" s="6"/>
    </row>
    <row r="126" spans="4:7" s="7" customFormat="1" x14ac:dyDescent="0.25">
      <c r="D126" s="12"/>
      <c r="E126" s="6"/>
      <c r="F126" s="12"/>
      <c r="G126" s="6"/>
    </row>
    <row r="127" spans="4:7" s="7" customFormat="1" x14ac:dyDescent="0.25">
      <c r="D127" s="12"/>
      <c r="E127" s="6"/>
      <c r="F127" s="12"/>
      <c r="G127" s="6"/>
    </row>
    <row r="128" spans="4:7" s="7" customFormat="1" x14ac:dyDescent="0.25">
      <c r="D128" s="12"/>
      <c r="E128" s="6"/>
      <c r="F128" s="12"/>
      <c r="G128" s="6"/>
    </row>
  </sheetData>
  <pageMargins left="0.7" right="0.7" top="0.75" bottom="0.75" header="0.3" footer="0.3"/>
  <ignoredErrors>
    <ignoredError sqref="D3 F3 D17:F17 D28:F28 D37 F37"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8"/>
  <sheetViews>
    <sheetView workbookViewId="0">
      <selection sqref="A1:XFD1048576"/>
    </sheetView>
  </sheetViews>
  <sheetFormatPr defaultRowHeight="15" x14ac:dyDescent="0.25"/>
  <cols>
    <col min="1" max="1" width="7.7109375" style="18" customWidth="1"/>
    <col min="2" max="2" width="26.140625" style="18" customWidth="1"/>
    <col min="3" max="3" width="11.7109375" style="18" customWidth="1"/>
    <col min="4" max="4" width="8.7109375" style="18" customWidth="1"/>
    <col min="5" max="5" width="8" style="18" customWidth="1"/>
    <col min="6" max="6" width="14.7109375" style="18" customWidth="1"/>
    <col min="7" max="7" width="8" style="13" customWidth="1"/>
    <col min="8" max="8" width="9.140625" style="13" customWidth="1"/>
    <col min="9" max="9" width="10.28515625" style="13" customWidth="1"/>
    <col min="10" max="25" width="9.140625" style="13"/>
    <col min="26" max="16384" width="9.140625" style="18"/>
  </cols>
  <sheetData>
    <row r="1" spans="1:25" ht="15" customHeight="1" x14ac:dyDescent="0.25">
      <c r="B1" s="18" t="s">
        <v>22</v>
      </c>
      <c r="N1" s="18"/>
      <c r="O1" s="18"/>
      <c r="P1" s="18"/>
      <c r="Q1" s="18"/>
      <c r="R1" s="18"/>
      <c r="S1" s="18"/>
      <c r="T1" s="18"/>
      <c r="U1" s="18"/>
      <c r="V1" s="18"/>
      <c r="W1" s="18"/>
      <c r="X1" s="18"/>
      <c r="Y1" s="18"/>
    </row>
    <row r="2" spans="1:25" ht="15" customHeight="1" x14ac:dyDescent="0.25">
      <c r="A2" s="2"/>
      <c r="B2" s="46" t="s">
        <v>40</v>
      </c>
      <c r="C2" s="46"/>
      <c r="D2" s="46"/>
      <c r="E2" s="46"/>
      <c r="F2" s="47"/>
      <c r="G2" s="48"/>
      <c r="N2" s="18"/>
      <c r="O2" s="18"/>
      <c r="P2" s="18"/>
      <c r="Q2" s="18"/>
      <c r="R2" s="18"/>
      <c r="S2" s="18"/>
      <c r="T2" s="18"/>
      <c r="U2" s="18"/>
      <c r="V2" s="18"/>
      <c r="W2" s="18"/>
      <c r="X2" s="18"/>
      <c r="Y2" s="18"/>
    </row>
    <row r="3" spans="1:25" ht="15" customHeight="1" x14ac:dyDescent="0.25">
      <c r="B3" s="49"/>
      <c r="C3" s="49"/>
      <c r="D3" s="49"/>
      <c r="E3" s="49"/>
      <c r="F3" s="1" t="s">
        <v>20</v>
      </c>
      <c r="G3" s="7"/>
      <c r="N3" s="18"/>
      <c r="O3" s="18"/>
      <c r="P3" s="18"/>
      <c r="Q3" s="18"/>
      <c r="R3" s="18"/>
      <c r="S3" s="18"/>
      <c r="T3" s="18"/>
      <c r="U3" s="18"/>
      <c r="V3" s="18"/>
      <c r="W3" s="18"/>
      <c r="X3" s="18"/>
      <c r="Y3" s="18"/>
    </row>
    <row r="4" spans="1:25" s="13" customFormat="1" ht="15" customHeight="1" x14ac:dyDescent="0.25">
      <c r="B4" s="34" t="s">
        <v>10</v>
      </c>
      <c r="C4" s="7"/>
      <c r="D4" s="7"/>
      <c r="E4" s="7"/>
      <c r="F4" s="50"/>
      <c r="G4" s="7"/>
    </row>
    <row r="5" spans="1:25" s="13" customFormat="1" ht="15" customHeight="1" x14ac:dyDescent="0.25">
      <c r="B5" s="35" t="s">
        <v>32</v>
      </c>
      <c r="F5" s="13">
        <v>2880</v>
      </c>
    </row>
    <row r="6" spans="1:25" s="13" customFormat="1" ht="15" customHeight="1" x14ac:dyDescent="0.25">
      <c r="B6" s="35" t="s">
        <v>33</v>
      </c>
      <c r="F6" s="13">
        <v>680</v>
      </c>
    </row>
    <row r="7" spans="1:25" s="13" customFormat="1" ht="15" customHeight="1" x14ac:dyDescent="0.25">
      <c r="B7" s="35" t="s">
        <v>34</v>
      </c>
      <c r="F7" s="13">
        <v>240</v>
      </c>
    </row>
    <row r="8" spans="1:25" s="13" customFormat="1" ht="15" customHeight="1" x14ac:dyDescent="0.25">
      <c r="B8" s="35" t="s">
        <v>35</v>
      </c>
      <c r="F8" s="13">
        <v>520</v>
      </c>
    </row>
    <row r="9" spans="1:25" s="13" customFormat="1" ht="15.75" thickBot="1" x14ac:dyDescent="0.3">
      <c r="B9" s="13" t="s">
        <v>11</v>
      </c>
      <c r="C9" s="29"/>
      <c r="D9" s="29"/>
      <c r="E9" s="29"/>
      <c r="F9" s="51">
        <f>SUM(F5:F8)</f>
        <v>4320</v>
      </c>
      <c r="L9" s="52"/>
    </row>
    <row r="10" spans="1:25" s="13" customFormat="1" ht="15" customHeight="1" thickTop="1" x14ac:dyDescent="0.25">
      <c r="B10" s="7"/>
      <c r="C10" s="7"/>
      <c r="D10" s="7"/>
      <c r="E10" s="7"/>
      <c r="F10" s="7"/>
      <c r="G10" s="7"/>
    </row>
    <row r="11" spans="1:25" s="13" customFormat="1" ht="15" customHeight="1" x14ac:dyDescent="0.25">
      <c r="B11" s="34" t="s">
        <v>4</v>
      </c>
      <c r="C11" s="7"/>
      <c r="D11" s="7"/>
      <c r="E11" s="7"/>
      <c r="F11" s="7"/>
      <c r="G11" s="7"/>
    </row>
    <row r="12" spans="1:25" s="13" customFormat="1" ht="15" customHeight="1" x14ac:dyDescent="0.25">
      <c r="B12" s="35" t="s">
        <v>5</v>
      </c>
      <c r="F12" s="13">
        <v>1500</v>
      </c>
      <c r="G12" s="7"/>
      <c r="H12" s="12"/>
      <c r="I12" s="7"/>
    </row>
    <row r="13" spans="1:25" s="13" customFormat="1" ht="15" customHeight="1" x14ac:dyDescent="0.25">
      <c r="B13" s="35" t="s">
        <v>6</v>
      </c>
      <c r="F13" s="15">
        <v>1020</v>
      </c>
      <c r="G13" s="7"/>
      <c r="H13" s="12"/>
      <c r="I13" s="7"/>
    </row>
    <row r="14" spans="1:25" s="13" customFormat="1" ht="15" customHeight="1" x14ac:dyDescent="0.25">
      <c r="B14" s="7" t="s">
        <v>30</v>
      </c>
      <c r="F14" s="13">
        <f>SUM(F12:F13)</f>
        <v>2520</v>
      </c>
      <c r="G14" s="7"/>
      <c r="H14" s="12"/>
      <c r="I14" s="7"/>
    </row>
    <row r="15" spans="1:25" s="13" customFormat="1" ht="15" customHeight="1" x14ac:dyDescent="0.25">
      <c r="B15" s="37" t="s">
        <v>7</v>
      </c>
      <c r="G15" s="7"/>
      <c r="H15" s="12"/>
      <c r="I15" s="7"/>
    </row>
    <row r="16" spans="1:25" s="13" customFormat="1" ht="15" customHeight="1" x14ac:dyDescent="0.25">
      <c r="B16" s="35" t="s">
        <v>31</v>
      </c>
      <c r="F16" s="13">
        <v>1410</v>
      </c>
      <c r="G16" s="7"/>
      <c r="H16" s="12"/>
      <c r="I16" s="7"/>
    </row>
    <row r="17" spans="1:9" s="13" customFormat="1" x14ac:dyDescent="0.25">
      <c r="B17" s="35" t="s">
        <v>8</v>
      </c>
      <c r="C17" s="29"/>
      <c r="D17" s="29"/>
      <c r="E17" s="29"/>
      <c r="F17" s="13">
        <v>390</v>
      </c>
      <c r="G17" s="7"/>
      <c r="H17" s="12"/>
      <c r="I17" s="7"/>
    </row>
    <row r="18" spans="1:9" s="13" customFormat="1" ht="15" customHeight="1" thickBot="1" x14ac:dyDescent="0.3">
      <c r="A18" s="7"/>
      <c r="B18" s="7" t="s">
        <v>9</v>
      </c>
      <c r="C18" s="12"/>
      <c r="D18" s="12"/>
      <c r="E18" s="12"/>
      <c r="F18" s="51">
        <f>SUM(F14:F17)</f>
        <v>4320</v>
      </c>
      <c r="G18" s="7"/>
      <c r="H18" s="12"/>
      <c r="I18" s="7"/>
    </row>
    <row r="19" spans="1:9" s="13" customFormat="1" ht="15" customHeight="1" thickTop="1" x14ac:dyDescent="0.25">
      <c r="A19" s="15"/>
      <c r="B19" s="15"/>
      <c r="C19" s="15"/>
      <c r="D19" s="15"/>
      <c r="E19" s="15"/>
      <c r="F19" s="15"/>
      <c r="G19" s="7"/>
      <c r="H19" s="12"/>
      <c r="I19" s="7"/>
    </row>
    <row r="20" spans="1:9" s="13" customFormat="1" ht="15" customHeight="1" x14ac:dyDescent="0.25"/>
    <row r="21" spans="1:9" s="13" customFormat="1" ht="15" customHeight="1" x14ac:dyDescent="0.25"/>
    <row r="22" spans="1:9" s="13" customFormat="1" ht="15" customHeight="1" x14ac:dyDescent="0.25"/>
    <row r="23" spans="1:9" s="13" customFormat="1" ht="15" customHeight="1" x14ac:dyDescent="0.25"/>
    <row r="24" spans="1:9" s="13" customFormat="1" ht="15" customHeight="1" x14ac:dyDescent="0.25"/>
    <row r="25" spans="1:9" s="13" customFormat="1" ht="15" customHeight="1" x14ac:dyDescent="0.25"/>
    <row r="26" spans="1:9" s="13" customFormat="1" ht="15" customHeight="1" x14ac:dyDescent="0.25"/>
    <row r="27" spans="1:9" s="13" customFormat="1" ht="15" customHeight="1" x14ac:dyDescent="0.25"/>
    <row r="28" spans="1:9" s="13" customFormat="1" ht="15" customHeight="1" x14ac:dyDescent="0.25"/>
    <row r="29" spans="1:9" s="13" customFormat="1" ht="15" customHeight="1" x14ac:dyDescent="0.25"/>
    <row r="30" spans="1:9" s="13" customFormat="1" ht="15" customHeight="1" x14ac:dyDescent="0.25"/>
    <row r="31" spans="1:9" s="13" customFormat="1" ht="15" customHeight="1" x14ac:dyDescent="0.25"/>
    <row r="32" spans="1:9" s="13" customFormat="1" ht="15" customHeight="1" x14ac:dyDescent="0.25"/>
    <row r="33" s="13" customFormat="1" ht="15" customHeight="1" x14ac:dyDescent="0.25"/>
    <row r="34" s="13" customFormat="1" ht="15" customHeight="1" x14ac:dyDescent="0.25"/>
    <row r="35" s="13" customFormat="1" ht="15" customHeight="1" x14ac:dyDescent="0.25"/>
    <row r="36" s="13" customFormat="1" ht="15" customHeight="1" x14ac:dyDescent="0.25"/>
    <row r="37" s="13" customFormat="1" ht="15" customHeight="1" x14ac:dyDescent="0.25"/>
    <row r="38" s="13" customFormat="1" ht="15" customHeight="1" x14ac:dyDescent="0.25"/>
  </sheetData>
  <pageMargins left="0.7" right="0.7" top="0.75" bottom="0.75" header="0.3" footer="0.3"/>
  <ignoredErrors>
    <ignoredError sqref="F3"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workbookViewId="0">
      <selection activeCell="F22" sqref="F22"/>
    </sheetView>
  </sheetViews>
  <sheetFormatPr defaultRowHeight="15" x14ac:dyDescent="0.25"/>
  <cols>
    <col min="1" max="1" width="7.7109375" style="53" customWidth="1"/>
    <col min="2" max="2" width="5.7109375" style="53" customWidth="1"/>
    <col min="3" max="3" width="54.42578125" style="53" customWidth="1"/>
    <col min="4" max="6" width="14.7109375" style="53" customWidth="1"/>
    <col min="7" max="16384" width="9.140625" style="53"/>
  </cols>
  <sheetData>
    <row r="1" spans="1:6" ht="15" customHeight="1" x14ac:dyDescent="0.25">
      <c r="B1" s="54" t="s">
        <v>41</v>
      </c>
      <c r="C1" s="54"/>
      <c r="D1" s="5"/>
      <c r="E1" s="5"/>
      <c r="F1" s="57"/>
    </row>
    <row r="2" spans="1:6" ht="15" customHeight="1" x14ac:dyDescent="0.25">
      <c r="B2" s="55"/>
      <c r="C2" s="55"/>
      <c r="D2" s="44"/>
      <c r="E2" s="44"/>
    </row>
    <row r="3" spans="1:6" ht="30" customHeight="1" x14ac:dyDescent="0.25">
      <c r="B3" s="56" t="s">
        <v>42</v>
      </c>
      <c r="C3" s="128" t="s">
        <v>48</v>
      </c>
      <c r="D3" s="128"/>
      <c r="E3" s="128"/>
      <c r="F3" s="128"/>
    </row>
    <row r="4" spans="1:6" ht="15" customHeight="1" x14ac:dyDescent="0.25">
      <c r="B4" s="56" t="s">
        <v>43</v>
      </c>
      <c r="C4" s="128" t="s">
        <v>49</v>
      </c>
      <c r="D4" s="128"/>
      <c r="E4" s="128"/>
      <c r="F4" s="128"/>
    </row>
    <row r="5" spans="1:6" ht="30" customHeight="1" x14ac:dyDescent="0.25">
      <c r="B5" s="56" t="s">
        <v>44</v>
      </c>
      <c r="C5" s="128" t="s">
        <v>69</v>
      </c>
      <c r="D5" s="128"/>
      <c r="E5" s="128"/>
      <c r="F5" s="128"/>
    </row>
    <row r="6" spans="1:6" ht="30" customHeight="1" x14ac:dyDescent="0.25">
      <c r="C6" s="129" t="s">
        <v>70</v>
      </c>
      <c r="D6" s="129"/>
      <c r="E6" s="129"/>
      <c r="F6" s="129"/>
    </row>
    <row r="8" spans="1:6" ht="15" customHeight="1" x14ac:dyDescent="0.25">
      <c r="A8" s="57"/>
      <c r="B8" s="57"/>
      <c r="C8" s="58" t="s">
        <v>45</v>
      </c>
      <c r="D8" s="57"/>
      <c r="E8" s="57"/>
      <c r="F8" s="57"/>
    </row>
    <row r="9" spans="1:6" ht="15" customHeight="1" x14ac:dyDescent="0.25">
      <c r="C9" s="59"/>
      <c r="D9" s="71"/>
      <c r="E9" s="45" t="s">
        <v>20</v>
      </c>
      <c r="F9" s="45" t="s">
        <v>20</v>
      </c>
    </row>
    <row r="10" spans="1:6" ht="15" customHeight="1" x14ac:dyDescent="0.25">
      <c r="C10" s="61" t="s">
        <v>50</v>
      </c>
      <c r="D10" s="63"/>
      <c r="E10" s="62"/>
      <c r="F10" s="62"/>
    </row>
    <row r="11" spans="1:6" ht="15" customHeight="1" x14ac:dyDescent="0.25">
      <c r="C11" s="53" t="s">
        <v>51</v>
      </c>
      <c r="D11" s="63"/>
      <c r="E11" s="63"/>
      <c r="F11" s="63"/>
    </row>
    <row r="12" spans="1:6" ht="15" customHeight="1" x14ac:dyDescent="0.25">
      <c r="C12" s="70" t="s">
        <v>52</v>
      </c>
      <c r="D12" s="63">
        <v>750000</v>
      </c>
      <c r="F12" s="63"/>
    </row>
    <row r="13" spans="1:6" ht="30" customHeight="1" x14ac:dyDescent="0.25">
      <c r="C13" s="68" t="s">
        <v>53</v>
      </c>
      <c r="D13" s="72">
        <v>3.2</v>
      </c>
      <c r="F13" s="63">
        <f>D12/1000*D13</f>
        <v>2400</v>
      </c>
    </row>
    <row r="14" spans="1:6" ht="15" customHeight="1" x14ac:dyDescent="0.25">
      <c r="C14" s="61" t="s">
        <v>103</v>
      </c>
      <c r="D14" s="63"/>
      <c r="E14" s="63"/>
      <c r="F14" s="63"/>
    </row>
    <row r="15" spans="1:6" ht="15" customHeight="1" x14ac:dyDescent="0.25">
      <c r="C15" s="53" t="s">
        <v>46</v>
      </c>
      <c r="D15" s="63"/>
      <c r="E15" s="63"/>
      <c r="F15" s="63"/>
    </row>
    <row r="16" spans="1:6" ht="15" customHeight="1" x14ac:dyDescent="0.25">
      <c r="C16" s="64" t="s">
        <v>39</v>
      </c>
      <c r="D16" s="63"/>
      <c r="E16" s="63">
        <f>'Opening Fin Position'!F12</f>
        <v>1500</v>
      </c>
      <c r="F16" s="63"/>
    </row>
    <row r="17" spans="1:6" ht="15" customHeight="1" x14ac:dyDescent="0.25">
      <c r="C17" s="64" t="s">
        <v>83</v>
      </c>
      <c r="D17" s="63"/>
      <c r="E17" s="65">
        <f>'Opening Fin Position'!F13</f>
        <v>1020</v>
      </c>
      <c r="F17" s="63">
        <f>SUM(E16:E17)</f>
        <v>2520</v>
      </c>
    </row>
    <row r="18" spans="1:6" ht="15" customHeight="1" x14ac:dyDescent="0.25">
      <c r="C18" s="53" t="s">
        <v>47</v>
      </c>
      <c r="D18" s="63"/>
      <c r="E18" s="71"/>
      <c r="F18" s="65">
        <v>0</v>
      </c>
    </row>
    <row r="19" spans="1:6" ht="15" customHeight="1" x14ac:dyDescent="0.25">
      <c r="C19" s="53" t="s">
        <v>104</v>
      </c>
      <c r="D19" s="63"/>
      <c r="E19" s="71"/>
      <c r="F19" s="63">
        <f>SUM(F17:F18)</f>
        <v>2520</v>
      </c>
    </row>
    <row r="20" spans="1:6" ht="15.75" thickBot="1" x14ac:dyDescent="0.3">
      <c r="C20" s="53" t="s">
        <v>54</v>
      </c>
      <c r="D20" s="63"/>
      <c r="E20" s="71"/>
      <c r="F20" s="66">
        <f>F13-F19</f>
        <v>-120</v>
      </c>
    </row>
    <row r="21" spans="1:6" ht="15.75" thickTop="1" x14ac:dyDescent="0.25">
      <c r="A21" s="57"/>
      <c r="B21" s="57"/>
      <c r="C21" s="57"/>
      <c r="D21" s="57"/>
      <c r="E21" s="57"/>
      <c r="F21" s="69"/>
    </row>
  </sheetData>
  <mergeCells count="4">
    <mergeCell ref="C3:F3"/>
    <mergeCell ref="C4:F4"/>
    <mergeCell ref="C5:F5"/>
    <mergeCell ref="C6:F6"/>
  </mergeCells>
  <pageMargins left="0.7" right="0.7" top="0.75" bottom="0.75" header="0.3" footer="0.3"/>
  <pageSetup paperSize="9" orientation="portrait" r:id="rId1"/>
  <ignoredErrors>
    <ignoredError sqref="E9:F9"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9"/>
  <sheetViews>
    <sheetView workbookViewId="0">
      <selection activeCell="F16" sqref="F16"/>
    </sheetView>
  </sheetViews>
  <sheetFormatPr defaultRowHeight="15" x14ac:dyDescent="0.25"/>
  <cols>
    <col min="1" max="1" width="7.7109375" style="53" customWidth="1"/>
    <col min="2" max="2" width="19.42578125" style="53" customWidth="1"/>
    <col min="3" max="3" width="5.7109375" style="53" customWidth="1"/>
    <col min="4" max="4" width="69.42578125" style="53" customWidth="1"/>
    <col min="5" max="6" width="14.7109375" style="53" customWidth="1"/>
    <col min="7" max="16384" width="9.140625" style="53"/>
  </cols>
  <sheetData>
    <row r="1" spans="1:6" x14ac:dyDescent="0.25">
      <c r="A1" s="2"/>
      <c r="B1" s="2"/>
      <c r="C1" s="73" t="s">
        <v>62</v>
      </c>
      <c r="D1" s="2"/>
      <c r="E1" s="2"/>
      <c r="F1" s="2"/>
    </row>
    <row r="2" spans="1:6" x14ac:dyDescent="0.25">
      <c r="A2" s="8"/>
      <c r="B2" s="8"/>
      <c r="C2" s="8"/>
      <c r="D2" s="74"/>
      <c r="E2" s="75" t="s">
        <v>55</v>
      </c>
      <c r="F2" s="75" t="s">
        <v>56</v>
      </c>
    </row>
    <row r="3" spans="1:6" x14ac:dyDescent="0.25">
      <c r="E3" s="1" t="s">
        <v>20</v>
      </c>
      <c r="F3" s="1" t="s">
        <v>20</v>
      </c>
    </row>
    <row r="4" spans="1:6" ht="30" x14ac:dyDescent="0.25">
      <c r="B4" s="86" t="s">
        <v>65</v>
      </c>
      <c r="C4" s="85" t="s">
        <v>57</v>
      </c>
      <c r="D4" s="84" t="s">
        <v>63</v>
      </c>
      <c r="E4" s="63"/>
      <c r="F4" s="63"/>
    </row>
    <row r="5" spans="1:6" x14ac:dyDescent="0.25">
      <c r="C5" s="76" t="s">
        <v>58</v>
      </c>
      <c r="D5" s="77" t="s">
        <v>36</v>
      </c>
      <c r="E5" s="63">
        <f>'Acquisition analysis'!F13</f>
        <v>2400</v>
      </c>
      <c r="F5" s="63"/>
    </row>
    <row r="6" spans="1:6" x14ac:dyDescent="0.25">
      <c r="C6" s="78" t="s">
        <v>59</v>
      </c>
      <c r="D6" s="79" t="s">
        <v>35</v>
      </c>
      <c r="E6" s="63"/>
      <c r="F6" s="63">
        <f>'Acquisition analysis'!F13</f>
        <v>2400</v>
      </c>
    </row>
    <row r="7" spans="1:6" x14ac:dyDescent="0.25">
      <c r="D7" s="60"/>
      <c r="E7" s="63"/>
      <c r="F7" s="63"/>
    </row>
    <row r="8" spans="1:6" x14ac:dyDescent="0.25">
      <c r="B8" s="53" t="s">
        <v>66</v>
      </c>
      <c r="C8" s="67" t="s">
        <v>60</v>
      </c>
      <c r="D8" s="61" t="s">
        <v>64</v>
      </c>
      <c r="E8" s="63"/>
      <c r="F8" s="63"/>
    </row>
    <row r="9" spans="1:6" x14ac:dyDescent="0.25">
      <c r="C9" s="76" t="s">
        <v>58</v>
      </c>
      <c r="D9" s="77" t="s">
        <v>35</v>
      </c>
      <c r="E9" s="63">
        <f>'Fin Statements'!D5</f>
        <v>320</v>
      </c>
      <c r="F9" s="63"/>
    </row>
    <row r="10" spans="1:6" x14ac:dyDescent="0.25">
      <c r="C10" s="78" t="s">
        <v>59</v>
      </c>
      <c r="D10" s="80" t="s">
        <v>0</v>
      </c>
      <c r="E10" s="63"/>
      <c r="F10" s="63">
        <f>'Fin Statements'!D5</f>
        <v>320</v>
      </c>
    </row>
    <row r="11" spans="1:6" x14ac:dyDescent="0.25">
      <c r="D11" s="60"/>
      <c r="E11" s="63"/>
      <c r="F11" s="63"/>
    </row>
    <row r="12" spans="1:6" ht="30" customHeight="1" x14ac:dyDescent="0.25">
      <c r="B12" s="86" t="s">
        <v>66</v>
      </c>
      <c r="C12" s="85" t="s">
        <v>61</v>
      </c>
      <c r="D12" s="83" t="s">
        <v>71</v>
      </c>
      <c r="E12" s="63"/>
      <c r="F12" s="63"/>
    </row>
    <row r="13" spans="1:6" x14ac:dyDescent="0.25">
      <c r="C13" s="76" t="s">
        <v>58</v>
      </c>
      <c r="D13" s="81" t="s">
        <v>68</v>
      </c>
      <c r="E13" s="63">
        <f>-'Fin Statements'!E31</f>
        <v>320</v>
      </c>
      <c r="F13" s="63"/>
    </row>
    <row r="14" spans="1:6" x14ac:dyDescent="0.25">
      <c r="C14" s="78" t="s">
        <v>59</v>
      </c>
      <c r="D14" s="82" t="s">
        <v>67</v>
      </c>
      <c r="E14" s="63"/>
      <c r="F14" s="63">
        <f>-'Fin Statements'!E31</f>
        <v>320</v>
      </c>
    </row>
    <row r="15" spans="1:6" x14ac:dyDescent="0.25">
      <c r="A15" s="57"/>
      <c r="B15" s="57"/>
      <c r="C15" s="57"/>
      <c r="D15" s="57"/>
      <c r="E15" s="65"/>
      <c r="F15" s="65"/>
    </row>
    <row r="16" spans="1:6" x14ac:dyDescent="0.25">
      <c r="E16" s="63"/>
      <c r="F16" s="63"/>
    </row>
    <row r="17" spans="5:6" x14ac:dyDescent="0.25">
      <c r="E17" s="63"/>
      <c r="F17" s="63"/>
    </row>
    <row r="18" spans="5:6" x14ac:dyDescent="0.25">
      <c r="E18" s="63"/>
      <c r="F18" s="63"/>
    </row>
    <row r="19" spans="5:6" x14ac:dyDescent="0.25">
      <c r="E19" s="63"/>
      <c r="F19" s="63"/>
    </row>
    <row r="20" spans="5:6" x14ac:dyDescent="0.25">
      <c r="E20" s="63"/>
      <c r="F20" s="63"/>
    </row>
    <row r="21" spans="5:6" x14ac:dyDescent="0.25">
      <c r="E21" s="63"/>
      <c r="F21" s="63"/>
    </row>
    <row r="22" spans="5:6" x14ac:dyDescent="0.25">
      <c r="E22" s="63"/>
      <c r="F22" s="63"/>
    </row>
    <row r="23" spans="5:6" x14ac:dyDescent="0.25">
      <c r="E23" s="63"/>
      <c r="F23" s="63"/>
    </row>
    <row r="24" spans="5:6" x14ac:dyDescent="0.25">
      <c r="E24" s="63"/>
      <c r="F24" s="63"/>
    </row>
    <row r="25" spans="5:6" x14ac:dyDescent="0.25">
      <c r="E25" s="63"/>
      <c r="F25" s="63"/>
    </row>
    <row r="26" spans="5:6" x14ac:dyDescent="0.25">
      <c r="E26" s="63"/>
      <c r="F26" s="63"/>
    </row>
    <row r="27" spans="5:6" x14ac:dyDescent="0.25">
      <c r="E27" s="63"/>
      <c r="F27" s="63"/>
    </row>
    <row r="28" spans="5:6" x14ac:dyDescent="0.25">
      <c r="E28" s="63"/>
      <c r="F28" s="63"/>
    </row>
    <row r="29" spans="5:6" x14ac:dyDescent="0.25">
      <c r="E29" s="63"/>
      <c r="F29" s="63"/>
    </row>
    <row r="30" spans="5:6" x14ac:dyDescent="0.25">
      <c r="E30" s="63"/>
      <c r="F30" s="63"/>
    </row>
    <row r="31" spans="5:6" x14ac:dyDescent="0.25">
      <c r="E31" s="63"/>
      <c r="F31" s="63"/>
    </row>
    <row r="32" spans="5:6" x14ac:dyDescent="0.25">
      <c r="E32" s="63"/>
      <c r="F32" s="63"/>
    </row>
    <row r="33" spans="5:6" x14ac:dyDescent="0.25">
      <c r="E33" s="63"/>
      <c r="F33" s="63"/>
    </row>
    <row r="34" spans="5:6" x14ac:dyDescent="0.25">
      <c r="E34" s="63"/>
      <c r="F34" s="63"/>
    </row>
    <row r="35" spans="5:6" x14ac:dyDescent="0.25">
      <c r="E35" s="63"/>
      <c r="F35" s="63"/>
    </row>
    <row r="36" spans="5:6" x14ac:dyDescent="0.25">
      <c r="E36" s="63"/>
      <c r="F36" s="63"/>
    </row>
    <row r="37" spans="5:6" x14ac:dyDescent="0.25">
      <c r="E37" s="63"/>
      <c r="F37" s="63"/>
    </row>
    <row r="38" spans="5:6" x14ac:dyDescent="0.25">
      <c r="E38" s="63"/>
      <c r="F38" s="63"/>
    </row>
    <row r="39" spans="5:6" x14ac:dyDescent="0.25">
      <c r="E39" s="63"/>
      <c r="F39" s="63"/>
    </row>
    <row r="40" spans="5:6" x14ac:dyDescent="0.25">
      <c r="E40" s="63"/>
      <c r="F40" s="63"/>
    </row>
    <row r="41" spans="5:6" x14ac:dyDescent="0.25">
      <c r="E41" s="63"/>
      <c r="F41" s="63"/>
    </row>
    <row r="42" spans="5:6" x14ac:dyDescent="0.25">
      <c r="E42" s="63"/>
      <c r="F42" s="63"/>
    </row>
    <row r="43" spans="5:6" x14ac:dyDescent="0.25">
      <c r="E43" s="63"/>
      <c r="F43" s="63"/>
    </row>
    <row r="44" spans="5:6" x14ac:dyDescent="0.25">
      <c r="E44" s="63"/>
      <c r="F44" s="63"/>
    </row>
    <row r="45" spans="5:6" x14ac:dyDescent="0.25">
      <c r="E45" s="63"/>
      <c r="F45" s="63"/>
    </row>
    <row r="46" spans="5:6" x14ac:dyDescent="0.25">
      <c r="E46" s="63"/>
      <c r="F46" s="63"/>
    </row>
    <row r="47" spans="5:6" x14ac:dyDescent="0.25">
      <c r="E47" s="63"/>
      <c r="F47" s="63"/>
    </row>
    <row r="48" spans="5:6" x14ac:dyDescent="0.25">
      <c r="E48" s="63"/>
      <c r="F48" s="63"/>
    </row>
    <row r="49" spans="5:6" x14ac:dyDescent="0.25">
      <c r="E49" s="63"/>
      <c r="F49" s="63"/>
    </row>
    <row r="50" spans="5:6" x14ac:dyDescent="0.25">
      <c r="E50" s="63"/>
      <c r="F50" s="63"/>
    </row>
    <row r="51" spans="5:6" x14ac:dyDescent="0.25">
      <c r="E51" s="63"/>
      <c r="F51" s="63"/>
    </row>
    <row r="52" spans="5:6" x14ac:dyDescent="0.25">
      <c r="E52" s="63"/>
      <c r="F52" s="63"/>
    </row>
    <row r="53" spans="5:6" x14ac:dyDescent="0.25">
      <c r="E53" s="63"/>
      <c r="F53" s="63"/>
    </row>
    <row r="54" spans="5:6" x14ac:dyDescent="0.25">
      <c r="E54" s="63"/>
      <c r="F54" s="63"/>
    </row>
    <row r="55" spans="5:6" x14ac:dyDescent="0.25">
      <c r="E55" s="63"/>
      <c r="F55" s="63"/>
    </row>
    <row r="56" spans="5:6" x14ac:dyDescent="0.25">
      <c r="E56" s="63"/>
      <c r="F56" s="63"/>
    </row>
    <row r="57" spans="5:6" x14ac:dyDescent="0.25">
      <c r="E57" s="63"/>
      <c r="F57" s="63"/>
    </row>
    <row r="58" spans="5:6" x14ac:dyDescent="0.25">
      <c r="E58" s="63"/>
      <c r="F58" s="63"/>
    </row>
    <row r="59" spans="5:6" x14ac:dyDescent="0.25">
      <c r="E59" s="63"/>
      <c r="F59" s="63"/>
    </row>
  </sheetData>
  <pageMargins left="0.7" right="0.7" top="0.75" bottom="0.75" header="0.3" footer="0.3"/>
  <ignoredErrors>
    <ignoredError sqref="E3:F3"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0"/>
  <sheetViews>
    <sheetView workbookViewId="0">
      <selection activeCell="E1" sqref="E1:H4"/>
    </sheetView>
  </sheetViews>
  <sheetFormatPr defaultRowHeight="15" x14ac:dyDescent="0.25"/>
  <cols>
    <col min="1" max="1" width="7.7109375" style="87" customWidth="1"/>
    <col min="2" max="2" width="35.7109375" style="87" customWidth="1"/>
    <col min="3" max="5" width="14.7109375" style="87" customWidth="1"/>
    <col min="6" max="6" width="5.7109375" style="87" customWidth="1"/>
    <col min="7" max="8" width="14.7109375" style="87" customWidth="1"/>
    <col min="9" max="16384" width="9.140625" style="87"/>
  </cols>
  <sheetData>
    <row r="1" spans="1:8" x14ac:dyDescent="0.25">
      <c r="A1" s="2"/>
      <c r="B1" s="3" t="s">
        <v>82</v>
      </c>
      <c r="C1" s="2"/>
      <c r="D1" s="4"/>
      <c r="E1" s="44"/>
      <c r="F1" s="44"/>
      <c r="G1" s="44"/>
      <c r="H1" s="43"/>
    </row>
    <row r="2" spans="1:8" x14ac:dyDescent="0.25">
      <c r="A2" s="18"/>
      <c r="B2" s="88"/>
      <c r="C2" s="130" t="s">
        <v>72</v>
      </c>
      <c r="D2" s="130"/>
      <c r="E2" s="131" t="s">
        <v>73</v>
      </c>
      <c r="F2" s="131"/>
      <c r="G2" s="131"/>
      <c r="H2" s="89" t="s">
        <v>74</v>
      </c>
    </row>
    <row r="3" spans="1:8" x14ac:dyDescent="0.25">
      <c r="A3" s="18"/>
      <c r="B3" s="90"/>
      <c r="C3" s="9" t="s">
        <v>21</v>
      </c>
      <c r="D3" s="9" t="s">
        <v>22</v>
      </c>
      <c r="E3" s="91" t="s">
        <v>75</v>
      </c>
      <c r="F3" s="91" t="s">
        <v>76</v>
      </c>
      <c r="G3" s="9" t="s">
        <v>77</v>
      </c>
      <c r="H3" s="9" t="s">
        <v>78</v>
      </c>
    </row>
    <row r="4" spans="1:8" x14ac:dyDescent="0.25">
      <c r="A4" s="18"/>
      <c r="B4" s="90"/>
      <c r="C4" s="45" t="s">
        <v>20</v>
      </c>
      <c r="D4" s="45" t="s">
        <v>20</v>
      </c>
      <c r="E4" s="45" t="s">
        <v>20</v>
      </c>
      <c r="F4" s="92"/>
      <c r="G4" s="45" t="s">
        <v>20</v>
      </c>
      <c r="H4" s="45" t="s">
        <v>20</v>
      </c>
    </row>
    <row r="5" spans="1:8" x14ac:dyDescent="0.25">
      <c r="A5" s="13"/>
      <c r="B5" s="7" t="s">
        <v>27</v>
      </c>
      <c r="C5" s="93">
        <f>'Fin Statements'!D4</f>
        <v>15300</v>
      </c>
      <c r="D5" s="93">
        <f>'Fin Statements'!F4</f>
        <v>6800</v>
      </c>
      <c r="E5" s="94"/>
      <c r="F5" s="95"/>
      <c r="G5" s="94"/>
      <c r="H5" s="94">
        <f>C5+D5+G5-E5</f>
        <v>22100</v>
      </c>
    </row>
    <row r="6" spans="1:8" x14ac:dyDescent="0.25">
      <c r="A6" s="13"/>
      <c r="B6" s="7" t="s">
        <v>0</v>
      </c>
      <c r="C6" s="93">
        <f>'Fin Statements'!D5</f>
        <v>320</v>
      </c>
      <c r="D6" s="93">
        <f>'Fin Statements'!F5</f>
        <v>0</v>
      </c>
      <c r="E6" s="94">
        <f>'Cons Journal'!E15</f>
        <v>320</v>
      </c>
      <c r="F6" s="95" t="s">
        <v>80</v>
      </c>
      <c r="G6" s="94"/>
      <c r="H6" s="94">
        <f>C6+D6+G6-E6</f>
        <v>0</v>
      </c>
    </row>
    <row r="7" spans="1:8" x14ac:dyDescent="0.25">
      <c r="A7" s="13"/>
      <c r="B7" s="11" t="s">
        <v>90</v>
      </c>
      <c r="C7" s="93">
        <v>0</v>
      </c>
      <c r="D7" s="93">
        <v>0</v>
      </c>
      <c r="E7" s="94"/>
      <c r="F7" s="95" t="s">
        <v>79</v>
      </c>
      <c r="G7" s="94">
        <f>'Cons Journal'!F11</f>
        <v>120</v>
      </c>
      <c r="H7" s="94">
        <f>C7+D7+G7-E7</f>
        <v>120</v>
      </c>
    </row>
    <row r="8" spans="1:8" x14ac:dyDescent="0.25">
      <c r="A8" s="13"/>
      <c r="B8" s="11" t="s">
        <v>28</v>
      </c>
      <c r="C8" s="93">
        <f>'Fin Statements'!D6</f>
        <v>-2430</v>
      </c>
      <c r="D8" s="93">
        <f>'Fin Statements'!F6</f>
        <v>-720</v>
      </c>
      <c r="E8" s="94"/>
      <c r="F8" s="95"/>
      <c r="G8" s="94"/>
      <c r="H8" s="94">
        <f>C8+D8+G8-E8</f>
        <v>-3150</v>
      </c>
    </row>
    <row r="9" spans="1:8" x14ac:dyDescent="0.25">
      <c r="A9" s="13"/>
      <c r="B9" s="11" t="s">
        <v>29</v>
      </c>
      <c r="C9" s="96">
        <f>'Fin Statements'!D7</f>
        <v>-12400</v>
      </c>
      <c r="D9" s="96">
        <f>'Fin Statements'!F7</f>
        <v>-6490</v>
      </c>
      <c r="E9" s="94"/>
      <c r="F9" s="95" t="s">
        <v>81</v>
      </c>
      <c r="G9" s="94">
        <f>'Cons Journal'!F6</f>
        <v>320</v>
      </c>
      <c r="H9" s="94">
        <f>C9+D9+G9-E9</f>
        <v>-18570</v>
      </c>
    </row>
    <row r="10" spans="1:8" x14ac:dyDescent="0.25">
      <c r="A10" s="13"/>
      <c r="B10" s="33" t="s">
        <v>1</v>
      </c>
      <c r="C10" s="98">
        <f>SUM(C5:C9)</f>
        <v>790</v>
      </c>
      <c r="D10" s="98">
        <f>SUM(D5:D9)</f>
        <v>-410</v>
      </c>
      <c r="E10" s="94"/>
      <c r="F10" s="95"/>
      <c r="G10" s="94"/>
      <c r="H10" s="98">
        <f>SUM(H5:H9)</f>
        <v>500</v>
      </c>
    </row>
    <row r="11" spans="1:8" x14ac:dyDescent="0.25">
      <c r="A11" s="13"/>
      <c r="B11" s="7" t="s">
        <v>83</v>
      </c>
      <c r="C11" s="7">
        <f>'Fin Statements'!E18</f>
        <v>1860</v>
      </c>
      <c r="D11" s="12">
        <f>'Fin Statements'!E29</f>
        <v>1020</v>
      </c>
      <c r="E11" s="94">
        <f>'Cons Journal'!E10</f>
        <v>1020</v>
      </c>
      <c r="F11" s="95" t="s">
        <v>79</v>
      </c>
      <c r="G11" s="94"/>
      <c r="H11" s="94">
        <f>C11+D11+G11-E11</f>
        <v>1860</v>
      </c>
    </row>
    <row r="12" spans="1:8" x14ac:dyDescent="0.25">
      <c r="A12" s="13"/>
      <c r="B12" s="7" t="s">
        <v>18</v>
      </c>
      <c r="C12" s="15">
        <f>'Fin Statements'!E20</f>
        <v>-510</v>
      </c>
      <c r="D12" s="16">
        <f>'Fin Statements'!E31</f>
        <v>-320</v>
      </c>
      <c r="E12" s="94"/>
      <c r="F12" s="95" t="s">
        <v>80</v>
      </c>
      <c r="G12" s="94">
        <f>'Cons Journal'!F16</f>
        <v>320</v>
      </c>
      <c r="H12" s="97">
        <f>C12+D12+G12-E12</f>
        <v>-510</v>
      </c>
    </row>
    <row r="13" spans="1:8" x14ac:dyDescent="0.25">
      <c r="A13" s="13"/>
      <c r="B13" s="99" t="s">
        <v>4</v>
      </c>
      <c r="C13" s="7"/>
      <c r="D13" s="12"/>
      <c r="E13" s="94"/>
      <c r="F13" s="95"/>
      <c r="G13" s="94"/>
      <c r="H13" s="94"/>
    </row>
    <row r="14" spans="1:8" x14ac:dyDescent="0.25">
      <c r="A14" s="13"/>
      <c r="B14" s="11" t="s">
        <v>100</v>
      </c>
      <c r="C14" s="13">
        <f>SUM(C10:C12)</f>
        <v>2140</v>
      </c>
      <c r="D14" s="13">
        <f>SUM(D10:D12)</f>
        <v>290</v>
      </c>
      <c r="E14" s="94"/>
      <c r="F14" s="95"/>
      <c r="G14" s="94"/>
      <c r="H14" s="13">
        <f>SUM(H10:H12)</f>
        <v>1850</v>
      </c>
    </row>
    <row r="15" spans="1:8" x14ac:dyDescent="0.25">
      <c r="A15" s="13"/>
      <c r="B15" s="7" t="s">
        <v>39</v>
      </c>
      <c r="C15" s="15">
        <f>'Fin Statements'!D39</f>
        <v>4800</v>
      </c>
      <c r="D15" s="16">
        <f>'Fin Statements'!F39</f>
        <v>1500</v>
      </c>
      <c r="E15" s="94">
        <f>'Cons Journal'!E9</f>
        <v>1500</v>
      </c>
      <c r="F15" s="95" t="s">
        <v>79</v>
      </c>
      <c r="G15" s="94"/>
      <c r="H15" s="97">
        <f>C15+D15+G15-E15</f>
        <v>4800</v>
      </c>
    </row>
    <row r="16" spans="1:8" x14ac:dyDescent="0.25">
      <c r="A16" s="13"/>
      <c r="B16" s="7" t="s">
        <v>30</v>
      </c>
      <c r="C16" s="13">
        <f>SUM(C14:C15)</f>
        <v>6940</v>
      </c>
      <c r="D16" s="100">
        <f>SUM(D14:D15)</f>
        <v>1790</v>
      </c>
      <c r="E16" s="94"/>
      <c r="F16" s="95"/>
      <c r="G16" s="94"/>
      <c r="H16" s="100">
        <f>SUM(H14:H15)</f>
        <v>6650</v>
      </c>
    </row>
    <row r="17" spans="1:8" x14ac:dyDescent="0.25">
      <c r="A17" s="13"/>
      <c r="B17" s="34" t="s">
        <v>7</v>
      </c>
      <c r="C17" s="13"/>
      <c r="D17" s="100"/>
      <c r="E17" s="94"/>
      <c r="F17" s="95"/>
      <c r="G17" s="94"/>
      <c r="H17" s="94"/>
    </row>
    <row r="18" spans="1:8" x14ac:dyDescent="0.25">
      <c r="A18" s="13"/>
      <c r="B18" s="7" t="s">
        <v>31</v>
      </c>
      <c r="C18" s="13">
        <f>'Fin Statements'!D43</f>
        <v>5750</v>
      </c>
      <c r="D18" s="100">
        <f>'Fin Statements'!F43</f>
        <v>1530</v>
      </c>
      <c r="E18" s="94"/>
      <c r="F18" s="95"/>
      <c r="G18" s="94"/>
      <c r="H18" s="94">
        <f>C18+D18+G18-E18</f>
        <v>7280</v>
      </c>
    </row>
    <row r="19" spans="1:8" x14ac:dyDescent="0.25">
      <c r="A19" s="13"/>
      <c r="B19" s="7" t="s">
        <v>8</v>
      </c>
      <c r="C19" s="13">
        <f>'Fin Statements'!D44</f>
        <v>980</v>
      </c>
      <c r="D19" s="100">
        <f>'Fin Statements'!F44</f>
        <v>440</v>
      </c>
      <c r="E19" s="94"/>
      <c r="F19" s="95"/>
      <c r="G19" s="94"/>
      <c r="H19" s="97">
        <f>C19+D19+G19-E19</f>
        <v>1420</v>
      </c>
    </row>
    <row r="20" spans="1:8" ht="15.75" thickBot="1" x14ac:dyDescent="0.3">
      <c r="A20" s="13"/>
      <c r="B20" s="7" t="s">
        <v>9</v>
      </c>
      <c r="C20" s="27">
        <f>SUM(C16:C19)</f>
        <v>13670</v>
      </c>
      <c r="D20" s="27">
        <f>SUM(D16:D19)</f>
        <v>3760</v>
      </c>
      <c r="E20" s="94"/>
      <c r="F20" s="95"/>
      <c r="G20" s="94"/>
      <c r="H20" s="27">
        <f>SUM(H16:H19)</f>
        <v>15350</v>
      </c>
    </row>
    <row r="21" spans="1:8" ht="15.75" thickTop="1" x14ac:dyDescent="0.25">
      <c r="A21" s="13"/>
      <c r="B21" s="13"/>
      <c r="C21" s="13"/>
      <c r="D21" s="100"/>
      <c r="E21" s="94"/>
      <c r="F21" s="95"/>
      <c r="G21" s="94"/>
      <c r="H21" s="94"/>
    </row>
    <row r="22" spans="1:8" x14ac:dyDescent="0.25">
      <c r="A22" s="13"/>
      <c r="B22" s="29" t="s">
        <v>38</v>
      </c>
      <c r="C22" s="13"/>
      <c r="D22" s="100"/>
      <c r="E22" s="94"/>
      <c r="F22" s="95"/>
      <c r="G22" s="94"/>
      <c r="H22" s="94"/>
    </row>
    <row r="23" spans="1:8" x14ac:dyDescent="0.25">
      <c r="A23" s="13"/>
      <c r="B23" s="11" t="s">
        <v>32</v>
      </c>
      <c r="C23" s="13">
        <f>'Fin Statements'!D48</f>
        <v>7910</v>
      </c>
      <c r="D23" s="100">
        <f>'Fin Statements'!F48</f>
        <v>2550</v>
      </c>
      <c r="E23" s="94"/>
      <c r="F23" s="95"/>
      <c r="G23" s="94"/>
      <c r="H23" s="94">
        <f>C23+D23+E23-G23</f>
        <v>10460</v>
      </c>
    </row>
    <row r="24" spans="1:8" x14ac:dyDescent="0.25">
      <c r="A24" s="13"/>
      <c r="B24" s="11" t="s">
        <v>33</v>
      </c>
      <c r="C24" s="13">
        <f>'Fin Statements'!D49</f>
        <v>2570</v>
      </c>
      <c r="D24" s="100">
        <f>'Fin Statements'!F49</f>
        <v>780</v>
      </c>
      <c r="E24" s="94"/>
      <c r="F24" s="95"/>
      <c r="G24" s="94"/>
      <c r="H24" s="94">
        <f>C24+D24+E24-G24</f>
        <v>3350</v>
      </c>
    </row>
    <row r="25" spans="1:8" x14ac:dyDescent="0.25">
      <c r="A25" s="13"/>
      <c r="B25" s="11" t="s">
        <v>34</v>
      </c>
      <c r="C25" s="13">
        <f>'Fin Statements'!D50</f>
        <v>750</v>
      </c>
      <c r="D25" s="100">
        <f>'Fin Statements'!F50</f>
        <v>280</v>
      </c>
      <c r="E25" s="94"/>
      <c r="F25" s="95"/>
      <c r="G25" s="94"/>
      <c r="H25" s="94">
        <f>C25+D25+E25-G25</f>
        <v>1030</v>
      </c>
    </row>
    <row r="26" spans="1:8" x14ac:dyDescent="0.25">
      <c r="A26" s="13"/>
      <c r="B26" s="11" t="s">
        <v>35</v>
      </c>
      <c r="C26" s="13">
        <f>'Fin Statements'!D51</f>
        <v>360</v>
      </c>
      <c r="D26" s="100">
        <f>'Fin Statements'!F51</f>
        <v>150</v>
      </c>
      <c r="E26" s="94"/>
      <c r="F26" s="95"/>
      <c r="G26" s="94"/>
      <c r="H26" s="94">
        <f>C26+D26+E26-G26</f>
        <v>510</v>
      </c>
    </row>
    <row r="27" spans="1:8" x14ac:dyDescent="0.25">
      <c r="A27" s="13"/>
      <c r="B27" s="11" t="s">
        <v>37</v>
      </c>
      <c r="C27" s="13">
        <f>'Fin Statements'!D52</f>
        <v>2080</v>
      </c>
      <c r="D27" s="12">
        <f>'Fin Statements'!F52</f>
        <v>0</v>
      </c>
      <c r="E27" s="94">
        <f>'Cons Journal'!E5</f>
        <v>320</v>
      </c>
      <c r="F27" s="95" t="s">
        <v>93</v>
      </c>
      <c r="G27" s="94">
        <f>'Cons Journal'!F12</f>
        <v>2400</v>
      </c>
      <c r="H27" s="94">
        <f>C27+D27+E27-G27</f>
        <v>0</v>
      </c>
    </row>
    <row r="28" spans="1:8" ht="15.75" thickBot="1" x14ac:dyDescent="0.3">
      <c r="A28" s="13"/>
      <c r="B28" s="11" t="s">
        <v>11</v>
      </c>
      <c r="C28" s="27">
        <f>SUM(C23:C27)</f>
        <v>13670</v>
      </c>
      <c r="D28" s="27">
        <f>SUM(D23:D27)</f>
        <v>3760</v>
      </c>
      <c r="E28" s="101">
        <f>SUM(E5:E27)</f>
        <v>3160</v>
      </c>
      <c r="F28" s="94"/>
      <c r="G28" s="101">
        <f>SUM(G5:G27)</f>
        <v>3160</v>
      </c>
      <c r="H28" s="27">
        <f>SUM(H23:H27)</f>
        <v>15350</v>
      </c>
    </row>
    <row r="29" spans="1:8" ht="15.75" thickTop="1" x14ac:dyDescent="0.25">
      <c r="A29" s="15"/>
      <c r="B29" s="15"/>
      <c r="C29" s="15"/>
      <c r="D29" s="16"/>
    </row>
    <row r="30" spans="1:8" x14ac:dyDescent="0.25">
      <c r="E30" s="102"/>
      <c r="F30" s="102"/>
      <c r="G30" s="102"/>
      <c r="H30" s="102"/>
    </row>
  </sheetData>
  <mergeCells count="2">
    <mergeCell ref="C2:D2"/>
    <mergeCell ref="E2:G2"/>
  </mergeCells>
  <pageMargins left="0.7" right="0.7" top="0.75" bottom="0.75" header="0.3" footer="0.3"/>
  <ignoredErrors>
    <ignoredError sqref="C4:E4 G4:H4" numberStoredAsText="1"/>
    <ignoredError sqref="H10"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
  <sheetViews>
    <sheetView workbookViewId="0">
      <selection activeCell="C1" sqref="C1"/>
    </sheetView>
  </sheetViews>
  <sheetFormatPr defaultRowHeight="15" x14ac:dyDescent="0.25"/>
  <cols>
    <col min="1" max="1" width="7.7109375" style="53" customWidth="1"/>
    <col min="2" max="2" width="5.7109375" style="53" customWidth="1"/>
    <col min="3" max="3" width="48" style="53" customWidth="1"/>
    <col min="4" max="4" width="14.42578125" style="53" customWidth="1"/>
    <col min="5" max="6" width="14.7109375" style="53" customWidth="1"/>
    <col min="7" max="16384" width="9.140625" style="53"/>
  </cols>
  <sheetData>
    <row r="1" spans="1:18" s="108" customFormat="1" ht="15" customHeight="1" x14ac:dyDescent="0.25">
      <c r="A1" s="103"/>
      <c r="B1" s="104" t="s">
        <v>89</v>
      </c>
      <c r="C1" s="105"/>
      <c r="D1" s="105"/>
      <c r="E1" s="106"/>
      <c r="F1" s="106"/>
      <c r="G1" s="107"/>
      <c r="H1" s="107"/>
      <c r="I1" s="107"/>
      <c r="J1" s="107"/>
      <c r="K1" s="107"/>
      <c r="L1" s="107"/>
      <c r="M1" s="107"/>
      <c r="N1" s="107"/>
      <c r="O1" s="107"/>
      <c r="P1" s="107"/>
    </row>
    <row r="2" spans="1:18" s="108" customFormat="1" ht="15" customHeight="1" x14ac:dyDescent="0.25">
      <c r="B2" s="109"/>
      <c r="C2" s="109"/>
      <c r="D2" s="109"/>
      <c r="E2" s="110" t="s">
        <v>55</v>
      </c>
      <c r="F2" s="110" t="s">
        <v>56</v>
      </c>
      <c r="G2" s="111"/>
      <c r="H2" s="112"/>
      <c r="I2" s="107"/>
      <c r="J2" s="107"/>
      <c r="K2" s="107"/>
      <c r="L2" s="107"/>
      <c r="M2" s="107"/>
      <c r="N2" s="107"/>
      <c r="O2" s="107"/>
      <c r="P2" s="107"/>
      <c r="Q2" s="107"/>
      <c r="R2" s="107"/>
    </row>
    <row r="3" spans="1:18" s="108" customFormat="1" ht="15" customHeight="1" x14ac:dyDescent="0.25">
      <c r="B3" s="109"/>
      <c r="C3" s="109"/>
      <c r="D3" s="109"/>
      <c r="E3" s="1" t="s">
        <v>20</v>
      </c>
      <c r="F3" s="1" t="s">
        <v>20</v>
      </c>
      <c r="G3" s="111"/>
      <c r="H3" s="112"/>
      <c r="I3" s="107"/>
      <c r="J3" s="107"/>
      <c r="K3" s="107"/>
      <c r="L3" s="107"/>
      <c r="M3" s="107"/>
      <c r="N3" s="107"/>
      <c r="O3" s="107"/>
      <c r="P3" s="107"/>
      <c r="Q3" s="107"/>
      <c r="R3" s="107"/>
    </row>
    <row r="4" spans="1:18" s="108" customFormat="1" ht="45" customHeight="1" x14ac:dyDescent="0.25">
      <c r="B4" s="113" t="s">
        <v>84</v>
      </c>
      <c r="C4" s="132" t="s">
        <v>87</v>
      </c>
      <c r="D4" s="132"/>
      <c r="E4" s="114"/>
      <c r="F4" s="114"/>
      <c r="G4" s="111"/>
      <c r="H4" s="112"/>
      <c r="I4" s="107"/>
      <c r="J4" s="107"/>
      <c r="K4" s="107"/>
      <c r="L4" s="107"/>
      <c r="M4" s="107"/>
      <c r="N4" s="107"/>
      <c r="O4" s="107"/>
      <c r="P4" s="107"/>
      <c r="Q4" s="107"/>
      <c r="R4" s="107"/>
    </row>
    <row r="5" spans="1:18" s="108" customFormat="1" ht="15" customHeight="1" x14ac:dyDescent="0.25">
      <c r="B5" s="76" t="s">
        <v>58</v>
      </c>
      <c r="C5" s="115" t="s">
        <v>85</v>
      </c>
      <c r="D5" s="109"/>
      <c r="E5" s="114">
        <f>'General journal (a)'!F14</f>
        <v>320</v>
      </c>
      <c r="F5" s="114"/>
      <c r="G5" s="111"/>
      <c r="H5" s="112"/>
      <c r="I5" s="107"/>
      <c r="J5" s="107"/>
      <c r="K5" s="107"/>
      <c r="L5" s="107"/>
      <c r="M5" s="107"/>
      <c r="N5" s="107"/>
      <c r="O5" s="107"/>
      <c r="P5" s="107"/>
      <c r="Q5" s="107"/>
      <c r="R5" s="107"/>
    </row>
    <row r="6" spans="1:18" s="108" customFormat="1" ht="15" customHeight="1" x14ac:dyDescent="0.25">
      <c r="B6" s="78" t="s">
        <v>59</v>
      </c>
      <c r="C6" s="78" t="s">
        <v>86</v>
      </c>
      <c r="D6" s="109"/>
      <c r="E6" s="114"/>
      <c r="F6" s="114">
        <f>E5</f>
        <v>320</v>
      </c>
      <c r="G6" s="111"/>
      <c r="H6" s="112"/>
      <c r="I6" s="107"/>
      <c r="J6" s="107"/>
      <c r="K6" s="107"/>
      <c r="L6" s="107"/>
      <c r="M6" s="107"/>
      <c r="N6" s="107"/>
      <c r="O6" s="107"/>
      <c r="P6" s="107"/>
      <c r="Q6" s="107"/>
      <c r="R6" s="107"/>
    </row>
    <row r="7" spans="1:18" s="108" customFormat="1" ht="15" customHeight="1" x14ac:dyDescent="0.25">
      <c r="B7" s="109"/>
      <c r="C7" s="109"/>
      <c r="D7" s="109"/>
      <c r="E7" s="114"/>
      <c r="F7" s="114"/>
      <c r="G7" s="111"/>
      <c r="H7" s="112"/>
      <c r="I7" s="107"/>
      <c r="J7" s="107"/>
      <c r="K7" s="107"/>
      <c r="L7" s="107"/>
      <c r="M7" s="107"/>
      <c r="N7" s="107"/>
      <c r="O7" s="107"/>
      <c r="P7" s="107"/>
      <c r="Q7" s="107"/>
      <c r="R7" s="107"/>
    </row>
    <row r="8" spans="1:18" s="107" customFormat="1" ht="45" customHeight="1" x14ac:dyDescent="0.25">
      <c r="B8" s="113" t="s">
        <v>43</v>
      </c>
      <c r="C8" s="133" t="s">
        <v>88</v>
      </c>
      <c r="D8" s="133"/>
      <c r="E8" s="116"/>
      <c r="F8" s="116"/>
      <c r="G8" s="111"/>
      <c r="H8" s="112"/>
    </row>
    <row r="9" spans="1:18" s="107" customFormat="1" ht="15" customHeight="1" x14ac:dyDescent="0.25">
      <c r="B9" s="76" t="s">
        <v>58</v>
      </c>
      <c r="C9" s="76" t="s">
        <v>39</v>
      </c>
      <c r="D9" s="76"/>
      <c r="E9" s="115">
        <f>'Opening Fin Position'!F12</f>
        <v>1500</v>
      </c>
      <c r="F9" s="115"/>
    </row>
    <row r="10" spans="1:18" s="107" customFormat="1" ht="15" customHeight="1" x14ac:dyDescent="0.25">
      <c r="B10" s="76" t="s">
        <v>58</v>
      </c>
      <c r="C10" s="76" t="s">
        <v>91</v>
      </c>
      <c r="D10" s="76"/>
      <c r="E10" s="115">
        <f>'Opening Fin Position'!F13</f>
        <v>1020</v>
      </c>
      <c r="F10" s="115"/>
    </row>
    <row r="11" spans="1:18" s="107" customFormat="1" ht="15" customHeight="1" x14ac:dyDescent="0.25">
      <c r="B11" s="78" t="s">
        <v>59</v>
      </c>
      <c r="C11" s="76" t="s">
        <v>90</v>
      </c>
      <c r="D11" s="76"/>
      <c r="E11" s="115"/>
      <c r="F11" s="115">
        <f>-(F12-(SUM(E9:E10)))</f>
        <v>120</v>
      </c>
    </row>
    <row r="12" spans="1:18" s="107" customFormat="1" ht="15" customHeight="1" x14ac:dyDescent="0.25">
      <c r="B12" s="78" t="s">
        <v>59</v>
      </c>
      <c r="C12" s="78" t="s">
        <v>36</v>
      </c>
      <c r="D12" s="78"/>
      <c r="E12" s="115"/>
      <c r="F12" s="115">
        <f>'Acquisition analysis'!F13</f>
        <v>2400</v>
      </c>
    </row>
    <row r="13" spans="1:18" s="107" customFormat="1" ht="15" customHeight="1" x14ac:dyDescent="0.25">
      <c r="A13" s="117"/>
      <c r="B13" s="118"/>
      <c r="C13" s="117"/>
      <c r="D13" s="117"/>
      <c r="E13" s="119"/>
      <c r="F13" s="119"/>
    </row>
    <row r="14" spans="1:18" s="107" customFormat="1" ht="15" customHeight="1" x14ac:dyDescent="0.25">
      <c r="B14" s="113" t="s">
        <v>44</v>
      </c>
      <c r="C14" s="121" t="s">
        <v>92</v>
      </c>
      <c r="D14" s="68"/>
      <c r="E14" s="115"/>
      <c r="F14" s="115"/>
    </row>
    <row r="15" spans="1:18" s="107" customFormat="1" ht="15" customHeight="1" x14ac:dyDescent="0.25">
      <c r="B15" s="76" t="s">
        <v>58</v>
      </c>
      <c r="C15" s="76" t="s">
        <v>0</v>
      </c>
      <c r="D15" s="68"/>
      <c r="E15" s="115">
        <f>'Fin Statements'!D5</f>
        <v>320</v>
      </c>
      <c r="F15" s="115"/>
    </row>
    <row r="16" spans="1:18" s="107" customFormat="1" ht="15" customHeight="1" x14ac:dyDescent="0.25">
      <c r="B16" s="78" t="s">
        <v>59</v>
      </c>
      <c r="C16" s="78" t="s">
        <v>18</v>
      </c>
      <c r="D16" s="68"/>
      <c r="E16" s="115"/>
      <c r="F16" s="115">
        <f>-'Fin Statements'!E31</f>
        <v>320</v>
      </c>
      <c r="G16" s="115"/>
    </row>
    <row r="17" spans="1:6" x14ac:dyDescent="0.25">
      <c r="E17" s="63"/>
      <c r="F17" s="63"/>
    </row>
    <row r="18" spans="1:6" x14ac:dyDescent="0.25">
      <c r="A18" s="120"/>
      <c r="B18" s="120"/>
      <c r="C18" s="120"/>
      <c r="D18" s="120"/>
      <c r="E18" s="120"/>
      <c r="F18" s="120"/>
    </row>
  </sheetData>
  <mergeCells count="2">
    <mergeCell ref="C4:D4"/>
    <mergeCell ref="C8:D8"/>
  </mergeCells>
  <pageMargins left="0.7" right="0.7" top="0.75" bottom="0.75" header="0.3" footer="0.3"/>
  <ignoredErrors>
    <ignoredError sqref="E3:F3"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09"/>
  <sheetViews>
    <sheetView tabSelected="1" workbookViewId="0">
      <selection sqref="A1:XFD1048576"/>
    </sheetView>
  </sheetViews>
  <sheetFormatPr defaultRowHeight="15" x14ac:dyDescent="0.25"/>
  <cols>
    <col min="1" max="1" width="7.7109375" style="8" customWidth="1"/>
    <col min="2" max="2" width="42.85546875" style="8" customWidth="1"/>
    <col min="3" max="3" width="13.5703125" style="8" customWidth="1"/>
    <col min="4" max="4" width="14.7109375" style="43" customWidth="1"/>
    <col min="5" max="5" width="14.7109375" style="44" customWidth="1"/>
    <col min="6" max="6" width="14.7109375" style="43" customWidth="1"/>
    <col min="7" max="7" width="14.7109375" style="44" customWidth="1"/>
    <col min="8" max="9" width="14.7109375" style="8" customWidth="1"/>
    <col min="10" max="20" width="9.140625" style="7"/>
    <col min="21" max="16384" width="9.140625" style="8"/>
  </cols>
  <sheetData>
    <row r="1" spans="1:20" x14ac:dyDescent="0.25">
      <c r="B1" s="19" t="s">
        <v>98</v>
      </c>
      <c r="J1" s="8"/>
      <c r="K1" s="8"/>
      <c r="L1" s="8"/>
      <c r="M1" s="8"/>
      <c r="N1" s="8"/>
      <c r="O1" s="8"/>
      <c r="P1" s="8"/>
      <c r="Q1" s="8"/>
      <c r="R1" s="8"/>
      <c r="S1" s="8"/>
      <c r="T1" s="8"/>
    </row>
    <row r="2" spans="1:20" x14ac:dyDescent="0.25">
      <c r="A2" s="2"/>
      <c r="B2" s="3" t="s">
        <v>99</v>
      </c>
      <c r="C2" s="2"/>
      <c r="D2" s="4"/>
      <c r="G2" s="6"/>
      <c r="H2" s="7"/>
      <c r="I2" s="7"/>
      <c r="J2" s="8"/>
      <c r="K2" s="8"/>
      <c r="L2" s="8"/>
      <c r="M2" s="8"/>
      <c r="N2" s="8"/>
      <c r="O2" s="8"/>
      <c r="P2" s="8"/>
      <c r="Q2" s="8"/>
      <c r="R2" s="8"/>
      <c r="S2" s="8"/>
      <c r="T2" s="8"/>
    </row>
    <row r="3" spans="1:20" x14ac:dyDescent="0.25">
      <c r="D3" s="45" t="s">
        <v>20</v>
      </c>
      <c r="E3" s="10"/>
      <c r="F3" s="6"/>
      <c r="G3" s="7"/>
      <c r="H3" s="7"/>
      <c r="J3" s="8"/>
      <c r="K3" s="8"/>
      <c r="L3" s="8"/>
      <c r="M3" s="8"/>
      <c r="N3" s="8"/>
      <c r="O3" s="8"/>
      <c r="P3" s="8"/>
      <c r="Q3" s="8"/>
      <c r="R3" s="8"/>
      <c r="S3" s="8"/>
      <c r="T3" s="8"/>
    </row>
    <row r="4" spans="1:20" s="7" customFormat="1" x14ac:dyDescent="0.25">
      <c r="B4" s="7" t="s">
        <v>27</v>
      </c>
      <c r="D4" s="12">
        <f>'Cons Worksheet (b)'!H5</f>
        <v>22100</v>
      </c>
      <c r="E4" s="6"/>
      <c r="F4" s="6"/>
    </row>
    <row r="5" spans="1:20" s="7" customFormat="1" x14ac:dyDescent="0.25">
      <c r="B5" s="11" t="s">
        <v>90</v>
      </c>
      <c r="D5" s="12">
        <f>'Cons Worksheet (b)'!H7</f>
        <v>120</v>
      </c>
      <c r="E5" s="6"/>
      <c r="F5" s="6"/>
    </row>
    <row r="6" spans="1:20" s="7" customFormat="1" x14ac:dyDescent="0.25">
      <c r="B6" s="11" t="s">
        <v>28</v>
      </c>
      <c r="D6" s="7">
        <f>'Cons Worksheet (b)'!H8</f>
        <v>-3150</v>
      </c>
      <c r="E6" s="6"/>
      <c r="F6" s="6"/>
    </row>
    <row r="7" spans="1:20" s="7" customFormat="1" x14ac:dyDescent="0.25">
      <c r="B7" s="11" t="s">
        <v>29</v>
      </c>
      <c r="D7" s="12">
        <f>'Cons Worksheet (b)'!H9</f>
        <v>-18570</v>
      </c>
      <c r="E7" s="6"/>
      <c r="F7" s="6"/>
    </row>
    <row r="8" spans="1:20" s="7" customFormat="1" x14ac:dyDescent="0.25">
      <c r="B8" s="7" t="s">
        <v>1</v>
      </c>
      <c r="D8" s="14">
        <f>SUM(D4:D7)</f>
        <v>500</v>
      </c>
      <c r="E8" s="6"/>
      <c r="F8" s="6"/>
    </row>
    <row r="9" spans="1:20" s="7" customFormat="1" ht="30" customHeight="1" x14ac:dyDescent="0.25">
      <c r="B9" s="134" t="s">
        <v>105</v>
      </c>
      <c r="C9" s="134"/>
      <c r="D9" s="12">
        <f>D8</f>
        <v>500</v>
      </c>
      <c r="E9" s="6"/>
      <c r="F9" s="6"/>
    </row>
    <row r="10" spans="1:20" s="7" customFormat="1" x14ac:dyDescent="0.25">
      <c r="B10" s="13" t="s">
        <v>2</v>
      </c>
      <c r="D10" s="12">
        <v>0</v>
      </c>
      <c r="E10" s="6"/>
      <c r="F10" s="6"/>
    </row>
    <row r="11" spans="1:20" s="7" customFormat="1" ht="15.75" thickBot="1" x14ac:dyDescent="0.3">
      <c r="B11" s="7" t="s">
        <v>94</v>
      </c>
      <c r="D11" s="27">
        <f>SUM(D8:D10)</f>
        <v>1000</v>
      </c>
      <c r="E11" s="6"/>
    </row>
    <row r="12" spans="1:20" s="7" customFormat="1" ht="30" customHeight="1" thickTop="1" x14ac:dyDescent="0.25">
      <c r="B12" s="134" t="s">
        <v>106</v>
      </c>
      <c r="C12" s="134"/>
      <c r="D12" s="12">
        <f>D11</f>
        <v>1000</v>
      </c>
      <c r="E12" s="6"/>
    </row>
    <row r="13" spans="1:20" s="7" customFormat="1" x14ac:dyDescent="0.25">
      <c r="A13" s="15"/>
      <c r="B13" s="15"/>
      <c r="C13" s="15"/>
      <c r="D13" s="16"/>
      <c r="E13" s="6"/>
      <c r="F13" s="6"/>
    </row>
    <row r="14" spans="1:20" s="7" customFormat="1" x14ac:dyDescent="0.25">
      <c r="D14" s="12"/>
      <c r="E14" s="6"/>
      <c r="F14" s="6"/>
    </row>
    <row r="15" spans="1:20" s="18" customFormat="1" ht="15" customHeight="1" x14ac:dyDescent="0.25">
      <c r="B15" s="19" t="s">
        <v>98</v>
      </c>
      <c r="C15" s="9"/>
      <c r="F15" s="8"/>
      <c r="G15" s="7"/>
      <c r="H15" s="13"/>
      <c r="I15" s="13"/>
      <c r="J15" s="13"/>
      <c r="K15" s="13"/>
      <c r="L15" s="13"/>
      <c r="M15" s="13"/>
      <c r="N15" s="13"/>
      <c r="O15" s="13"/>
      <c r="P15" s="13"/>
      <c r="Q15" s="13"/>
    </row>
    <row r="16" spans="1:20" s="18" customFormat="1" ht="15" customHeight="1" x14ac:dyDescent="0.25">
      <c r="A16" s="2"/>
      <c r="B16" s="123" t="s">
        <v>102</v>
      </c>
      <c r="C16" s="2"/>
      <c r="D16" s="2"/>
      <c r="E16" s="2"/>
      <c r="F16" s="8"/>
      <c r="G16" s="7"/>
      <c r="H16" s="13"/>
      <c r="I16" s="13"/>
      <c r="J16" s="13"/>
      <c r="K16" s="13"/>
      <c r="L16" s="13"/>
      <c r="M16" s="13"/>
      <c r="N16" s="13"/>
      <c r="O16" s="13"/>
      <c r="P16" s="13"/>
      <c r="Q16" s="13"/>
    </row>
    <row r="17" spans="1:20" ht="15" customHeight="1" x14ac:dyDescent="0.25">
      <c r="B17" s="18"/>
      <c r="C17" s="43" t="s">
        <v>12</v>
      </c>
      <c r="D17" s="43" t="s">
        <v>97</v>
      </c>
      <c r="E17" s="43" t="s">
        <v>14</v>
      </c>
      <c r="F17" s="7"/>
      <c r="G17" s="7"/>
      <c r="H17" s="7"/>
      <c r="I17" s="7"/>
      <c r="Q17" s="8"/>
      <c r="R17" s="8"/>
      <c r="S17" s="8"/>
      <c r="T17" s="8"/>
    </row>
    <row r="18" spans="1:20" ht="15" customHeight="1" x14ac:dyDescent="0.25">
      <c r="B18" s="18"/>
      <c r="C18" s="43" t="s">
        <v>15</v>
      </c>
      <c r="D18" s="43" t="s">
        <v>16</v>
      </c>
      <c r="E18" s="43" t="s">
        <v>17</v>
      </c>
      <c r="F18" s="7"/>
      <c r="G18" s="7"/>
      <c r="H18" s="7"/>
      <c r="I18" s="7"/>
      <c r="Q18" s="8"/>
      <c r="R18" s="8"/>
      <c r="S18" s="8"/>
      <c r="T18" s="8"/>
    </row>
    <row r="19" spans="1:20" ht="15" customHeight="1" x14ac:dyDescent="0.25">
      <c r="B19" s="18"/>
      <c r="C19" s="45" t="s">
        <v>20</v>
      </c>
      <c r="D19" s="45" t="s">
        <v>20</v>
      </c>
      <c r="E19" s="45" t="s">
        <v>20</v>
      </c>
      <c r="F19" s="7"/>
      <c r="G19" s="7"/>
      <c r="H19" s="7"/>
      <c r="I19" s="7"/>
      <c r="Q19" s="8"/>
      <c r="R19" s="8"/>
      <c r="S19" s="8"/>
      <c r="T19" s="8"/>
    </row>
    <row r="20" spans="1:20" s="13" customFormat="1" ht="15" customHeight="1" x14ac:dyDescent="0.25">
      <c r="B20" s="13" t="s">
        <v>26</v>
      </c>
      <c r="C20" s="100">
        <f>'Cons Worksheet (b)'!H15-C21-C22</f>
        <v>4800</v>
      </c>
      <c r="D20" s="124">
        <f>'Cons Worksheet (b)'!H11</f>
        <v>1860</v>
      </c>
      <c r="E20" s="13">
        <f>SUM(C20:D20)</f>
        <v>6660</v>
      </c>
      <c r="F20" s="7"/>
      <c r="I20" s="7"/>
    </row>
    <row r="21" spans="1:20" s="13" customFormat="1" ht="30" customHeight="1" x14ac:dyDescent="0.25">
      <c r="B21" s="127" t="s">
        <v>106</v>
      </c>
      <c r="C21" s="12">
        <v>0</v>
      </c>
      <c r="D21" s="6">
        <f>D11</f>
        <v>1000</v>
      </c>
      <c r="E21" s="13">
        <f>SUM(C21:D21)</f>
        <v>1000</v>
      </c>
      <c r="F21" s="7"/>
      <c r="I21" s="7"/>
    </row>
    <row r="22" spans="1:20" s="13" customFormat="1" x14ac:dyDescent="0.25">
      <c r="B22" s="13" t="s">
        <v>96</v>
      </c>
      <c r="C22" s="100">
        <v>0</v>
      </c>
      <c r="D22" s="124">
        <f>'Cons Worksheet (b)'!H12</f>
        <v>-510</v>
      </c>
      <c r="E22" s="13">
        <f>SUM(C22:D22)</f>
        <v>-510</v>
      </c>
      <c r="F22" s="7"/>
      <c r="G22" s="7"/>
      <c r="I22" s="7"/>
    </row>
    <row r="23" spans="1:20" s="13" customFormat="1" ht="15.75" thickBot="1" x14ac:dyDescent="0.3">
      <c r="B23" s="13" t="s">
        <v>25</v>
      </c>
      <c r="C23" s="27">
        <f t="shared" ref="C23:E23" si="0">SUM(C20:C22)</f>
        <v>4800</v>
      </c>
      <c r="D23" s="27">
        <f t="shared" si="0"/>
        <v>2350</v>
      </c>
      <c r="E23" s="27">
        <f t="shared" si="0"/>
        <v>7150</v>
      </c>
      <c r="F23" s="12"/>
      <c r="L23" s="7"/>
    </row>
    <row r="24" spans="1:20" s="13" customFormat="1" ht="15.75" thickTop="1" x14ac:dyDescent="0.25">
      <c r="A24" s="15"/>
      <c r="B24" s="15"/>
      <c r="C24" s="15"/>
      <c r="D24" s="16"/>
      <c r="E24" s="16"/>
      <c r="F24" s="12"/>
      <c r="G24" s="6"/>
      <c r="H24" s="12"/>
      <c r="I24" s="7"/>
      <c r="J24" s="12"/>
      <c r="K24" s="7"/>
      <c r="L24" s="7"/>
    </row>
    <row r="25" spans="1:20" s="7" customFormat="1" x14ac:dyDescent="0.25">
      <c r="E25" s="12"/>
    </row>
    <row r="26" spans="1:20" x14ac:dyDescent="0.25">
      <c r="B26" s="19" t="s">
        <v>98</v>
      </c>
      <c r="F26" s="6"/>
      <c r="G26" s="7"/>
      <c r="H26" s="7"/>
      <c r="J26" s="8"/>
      <c r="K26" s="8"/>
      <c r="L26" s="8"/>
      <c r="M26" s="8"/>
      <c r="N26" s="8"/>
      <c r="O26" s="8"/>
      <c r="P26" s="8"/>
      <c r="Q26" s="8"/>
      <c r="R26" s="8"/>
      <c r="S26" s="8"/>
      <c r="T26" s="8"/>
    </row>
    <row r="27" spans="1:20" x14ac:dyDescent="0.25">
      <c r="A27" s="2"/>
      <c r="B27" s="3" t="s">
        <v>101</v>
      </c>
      <c r="C27" s="2"/>
      <c r="D27" s="125"/>
      <c r="F27" s="7"/>
      <c r="G27" s="7"/>
      <c r="H27" s="7"/>
      <c r="J27" s="8"/>
      <c r="K27" s="8"/>
      <c r="L27" s="8"/>
      <c r="M27" s="8"/>
      <c r="N27" s="8"/>
      <c r="O27" s="8"/>
      <c r="P27" s="8"/>
      <c r="Q27" s="8"/>
      <c r="R27" s="8"/>
      <c r="S27" s="8"/>
      <c r="T27" s="8"/>
    </row>
    <row r="28" spans="1:20" x14ac:dyDescent="0.25">
      <c r="C28" s="9"/>
      <c r="D28" s="45" t="s">
        <v>20</v>
      </c>
      <c r="E28" s="10"/>
      <c r="F28" s="7"/>
      <c r="G28" s="7"/>
      <c r="H28" s="7"/>
      <c r="J28" s="8"/>
      <c r="K28" s="8"/>
      <c r="L28" s="8"/>
      <c r="M28" s="8"/>
      <c r="N28" s="8"/>
      <c r="O28" s="8"/>
      <c r="P28" s="8"/>
      <c r="Q28" s="8"/>
      <c r="R28" s="8"/>
      <c r="S28" s="8"/>
      <c r="T28" s="8"/>
    </row>
    <row r="29" spans="1:20" s="7" customFormat="1" x14ac:dyDescent="0.25">
      <c r="B29" s="34" t="s">
        <v>38</v>
      </c>
      <c r="C29" s="12"/>
    </row>
    <row r="30" spans="1:20" s="7" customFormat="1" x14ac:dyDescent="0.25">
      <c r="B30" s="11" t="s">
        <v>32</v>
      </c>
      <c r="C30" s="12"/>
      <c r="D30" s="7">
        <f>'Cons Worksheet (b)'!H23</f>
        <v>10460</v>
      </c>
    </row>
    <row r="31" spans="1:20" s="7" customFormat="1" x14ac:dyDescent="0.25">
      <c r="B31" s="11" t="s">
        <v>33</v>
      </c>
      <c r="C31" s="12"/>
      <c r="D31" s="12">
        <f>'Cons Worksheet (b)'!H24</f>
        <v>3350</v>
      </c>
    </row>
    <row r="32" spans="1:20" s="7" customFormat="1" x14ac:dyDescent="0.25">
      <c r="B32" s="11" t="s">
        <v>34</v>
      </c>
      <c r="C32" s="12"/>
      <c r="D32" s="12">
        <f>'Cons Worksheet (b)'!H25</f>
        <v>1030</v>
      </c>
    </row>
    <row r="33" spans="1:6" s="7" customFormat="1" x14ac:dyDescent="0.25">
      <c r="B33" s="11" t="s">
        <v>35</v>
      </c>
      <c r="C33" s="12"/>
      <c r="D33" s="12">
        <f>'Cons Worksheet (b)'!H26</f>
        <v>510</v>
      </c>
    </row>
    <row r="34" spans="1:6" s="7" customFormat="1" ht="15.75" thickBot="1" x14ac:dyDescent="0.3">
      <c r="B34" s="11" t="s">
        <v>11</v>
      </c>
      <c r="C34" s="12"/>
      <c r="D34" s="51">
        <f>SUM(D30:D33)</f>
        <v>15350</v>
      </c>
    </row>
    <row r="35" spans="1:6" s="7" customFormat="1" ht="15.75" thickTop="1" x14ac:dyDescent="0.25">
      <c r="C35" s="12"/>
    </row>
    <row r="36" spans="1:6" s="7" customFormat="1" x14ac:dyDescent="0.25">
      <c r="B36" s="34" t="s">
        <v>7</v>
      </c>
      <c r="C36" s="12"/>
    </row>
    <row r="37" spans="1:6" s="7" customFormat="1" x14ac:dyDescent="0.25">
      <c r="B37" s="7" t="s">
        <v>31</v>
      </c>
      <c r="C37" s="12"/>
      <c r="D37" s="12">
        <f>'Cons Worksheet (b)'!H18</f>
        <v>7280</v>
      </c>
    </row>
    <row r="38" spans="1:6" s="7" customFormat="1" ht="15" customHeight="1" x14ac:dyDescent="0.25">
      <c r="B38" s="7" t="s">
        <v>8</v>
      </c>
      <c r="C38" s="12"/>
      <c r="D38" s="7">
        <f>'Cons Worksheet (b)'!H19</f>
        <v>1420</v>
      </c>
    </row>
    <row r="39" spans="1:6" s="7" customFormat="1" ht="15" customHeight="1" x14ac:dyDescent="0.25">
      <c r="B39" s="7" t="s">
        <v>95</v>
      </c>
      <c r="C39" s="12"/>
      <c r="D39" s="122">
        <f>SUM(D37:D38)</f>
        <v>8700</v>
      </c>
    </row>
    <row r="40" spans="1:6" s="7" customFormat="1" ht="15" customHeight="1" x14ac:dyDescent="0.25">
      <c r="C40" s="12"/>
      <c r="D40" s="12"/>
    </row>
    <row r="41" spans="1:6" s="7" customFormat="1" ht="15" customHeight="1" x14ac:dyDescent="0.25">
      <c r="B41" s="34" t="s">
        <v>4</v>
      </c>
      <c r="C41" s="12"/>
      <c r="D41" s="12"/>
      <c r="E41" s="6"/>
    </row>
    <row r="42" spans="1:6" s="7" customFormat="1" ht="15" customHeight="1" x14ac:dyDescent="0.25">
      <c r="B42" s="11" t="s">
        <v>39</v>
      </c>
      <c r="C42" s="12"/>
      <c r="D42" s="7">
        <f>C23</f>
        <v>4800</v>
      </c>
    </row>
    <row r="43" spans="1:6" s="7" customFormat="1" ht="15" customHeight="1" x14ac:dyDescent="0.25">
      <c r="B43" s="11" t="s">
        <v>6</v>
      </c>
      <c r="C43" s="12"/>
      <c r="D43" s="7">
        <f>D23</f>
        <v>2350</v>
      </c>
    </row>
    <row r="44" spans="1:6" s="7" customFormat="1" ht="15" customHeight="1" thickBot="1" x14ac:dyDescent="0.3">
      <c r="B44" s="7" t="s">
        <v>9</v>
      </c>
      <c r="C44" s="12"/>
      <c r="D44" s="27">
        <f>SUM(D39:D43)</f>
        <v>15850</v>
      </c>
      <c r="E44" s="6"/>
    </row>
    <row r="45" spans="1:6" s="7" customFormat="1" ht="15" customHeight="1" thickTop="1" x14ac:dyDescent="0.25">
      <c r="A45" s="15"/>
      <c r="B45" s="126"/>
      <c r="C45" s="15"/>
      <c r="D45" s="16"/>
      <c r="E45" s="6"/>
      <c r="F45" s="6"/>
    </row>
    <row r="46" spans="1:6" s="7" customFormat="1" ht="15" customHeight="1" x14ac:dyDescent="0.25">
      <c r="D46" s="12"/>
      <c r="E46" s="6"/>
      <c r="F46" s="6"/>
    </row>
    <row r="59" spans="4:7" s="7" customFormat="1" x14ac:dyDescent="0.25">
      <c r="D59" s="12"/>
      <c r="E59" s="6"/>
    </row>
    <row r="60" spans="4:7" s="7" customFormat="1" x14ac:dyDescent="0.25">
      <c r="D60" s="12"/>
      <c r="E60" s="6"/>
      <c r="F60" s="12"/>
      <c r="G60" s="6"/>
    </row>
    <row r="61" spans="4:7" s="7" customFormat="1" x14ac:dyDescent="0.25">
      <c r="D61" s="12"/>
      <c r="E61" s="6"/>
      <c r="F61" s="12"/>
      <c r="G61" s="6"/>
    </row>
    <row r="62" spans="4:7" s="7" customFormat="1" x14ac:dyDescent="0.25">
      <c r="D62" s="12"/>
      <c r="E62" s="6"/>
      <c r="F62" s="12"/>
      <c r="G62" s="6"/>
    </row>
    <row r="63" spans="4:7" s="7" customFormat="1" x14ac:dyDescent="0.25">
      <c r="D63" s="12"/>
      <c r="E63" s="6"/>
      <c r="F63" s="12"/>
      <c r="G63" s="6"/>
    </row>
    <row r="64" spans="4:7" s="7" customFormat="1" x14ac:dyDescent="0.25">
      <c r="D64" s="12"/>
      <c r="E64" s="6"/>
      <c r="F64" s="12"/>
      <c r="G64" s="6"/>
    </row>
    <row r="65" spans="4:7" s="7" customFormat="1" x14ac:dyDescent="0.25">
      <c r="D65" s="12"/>
      <c r="E65" s="6"/>
      <c r="F65" s="12"/>
      <c r="G65" s="6"/>
    </row>
    <row r="66" spans="4:7" s="7" customFormat="1" x14ac:dyDescent="0.25">
      <c r="D66" s="12"/>
      <c r="E66" s="6"/>
      <c r="F66" s="12"/>
      <c r="G66" s="6"/>
    </row>
    <row r="67" spans="4:7" s="7" customFormat="1" x14ac:dyDescent="0.25">
      <c r="D67" s="12"/>
      <c r="E67" s="6"/>
      <c r="F67" s="12"/>
      <c r="G67" s="6"/>
    </row>
    <row r="68" spans="4:7" s="7" customFormat="1" x14ac:dyDescent="0.25">
      <c r="D68" s="12"/>
      <c r="E68" s="6"/>
      <c r="F68" s="12"/>
      <c r="G68" s="6"/>
    </row>
    <row r="69" spans="4:7" s="7" customFormat="1" x14ac:dyDescent="0.25">
      <c r="D69" s="12"/>
      <c r="E69" s="6"/>
      <c r="F69" s="12"/>
      <c r="G69" s="6"/>
    </row>
    <row r="70" spans="4:7" s="7" customFormat="1" x14ac:dyDescent="0.25">
      <c r="D70" s="12"/>
      <c r="E70" s="6"/>
      <c r="F70" s="12"/>
      <c r="G70" s="6"/>
    </row>
    <row r="71" spans="4:7" s="7" customFormat="1" x14ac:dyDescent="0.25">
      <c r="D71" s="12"/>
      <c r="E71" s="6"/>
      <c r="F71" s="12"/>
      <c r="G71" s="6"/>
    </row>
    <row r="72" spans="4:7" s="7" customFormat="1" x14ac:dyDescent="0.25">
      <c r="D72" s="12"/>
      <c r="E72" s="6"/>
      <c r="F72" s="12"/>
      <c r="G72" s="6"/>
    </row>
    <row r="73" spans="4:7" s="7" customFormat="1" x14ac:dyDescent="0.25">
      <c r="D73" s="12"/>
      <c r="E73" s="6"/>
      <c r="F73" s="12"/>
      <c r="G73" s="6"/>
    </row>
    <row r="74" spans="4:7" s="7" customFormat="1" x14ac:dyDescent="0.25">
      <c r="D74" s="12"/>
      <c r="E74" s="6"/>
      <c r="F74" s="12"/>
      <c r="G74" s="6"/>
    </row>
    <row r="75" spans="4:7" s="7" customFormat="1" x14ac:dyDescent="0.25">
      <c r="D75" s="12"/>
      <c r="E75" s="6"/>
      <c r="F75" s="12"/>
      <c r="G75" s="6"/>
    </row>
    <row r="76" spans="4:7" s="7" customFormat="1" x14ac:dyDescent="0.25">
      <c r="D76" s="12"/>
      <c r="E76" s="6"/>
      <c r="F76" s="12"/>
      <c r="G76" s="6"/>
    </row>
    <row r="77" spans="4:7" s="7" customFormat="1" x14ac:dyDescent="0.25">
      <c r="D77" s="12"/>
      <c r="E77" s="6"/>
      <c r="F77" s="12"/>
      <c r="G77" s="6"/>
    </row>
    <row r="78" spans="4:7" s="7" customFormat="1" x14ac:dyDescent="0.25">
      <c r="D78" s="12"/>
      <c r="E78" s="6"/>
      <c r="F78" s="12"/>
      <c r="G78" s="6"/>
    </row>
    <row r="79" spans="4:7" s="7" customFormat="1" x14ac:dyDescent="0.25">
      <c r="D79" s="12"/>
      <c r="E79" s="6"/>
      <c r="F79" s="12"/>
      <c r="G79" s="6"/>
    </row>
    <row r="80" spans="4:7" s="7" customFormat="1" x14ac:dyDescent="0.25">
      <c r="D80" s="12"/>
      <c r="E80" s="6"/>
      <c r="F80" s="12"/>
      <c r="G80" s="6"/>
    </row>
    <row r="81" spans="4:7" s="7" customFormat="1" x14ac:dyDescent="0.25">
      <c r="D81" s="12"/>
      <c r="E81" s="6"/>
      <c r="F81" s="12"/>
      <c r="G81" s="6"/>
    </row>
    <row r="82" spans="4:7" s="7" customFormat="1" x14ac:dyDescent="0.25">
      <c r="D82" s="12"/>
      <c r="E82" s="6"/>
      <c r="F82" s="12"/>
      <c r="G82" s="6"/>
    </row>
    <row r="83" spans="4:7" s="7" customFormat="1" x14ac:dyDescent="0.25">
      <c r="D83" s="12"/>
      <c r="E83" s="6"/>
      <c r="F83" s="12"/>
      <c r="G83" s="6"/>
    </row>
    <row r="84" spans="4:7" s="7" customFormat="1" x14ac:dyDescent="0.25">
      <c r="D84" s="12"/>
      <c r="E84" s="6"/>
      <c r="F84" s="12"/>
      <c r="G84" s="6"/>
    </row>
    <row r="85" spans="4:7" s="7" customFormat="1" x14ac:dyDescent="0.25">
      <c r="D85" s="12"/>
      <c r="E85" s="6"/>
      <c r="F85" s="12"/>
      <c r="G85" s="6"/>
    </row>
    <row r="86" spans="4:7" s="7" customFormat="1" x14ac:dyDescent="0.25">
      <c r="D86" s="12"/>
      <c r="E86" s="6"/>
      <c r="F86" s="12"/>
      <c r="G86" s="6"/>
    </row>
    <row r="87" spans="4:7" s="7" customFormat="1" x14ac:dyDescent="0.25">
      <c r="D87" s="12"/>
      <c r="E87" s="6"/>
      <c r="F87" s="12"/>
      <c r="G87" s="6"/>
    </row>
    <row r="88" spans="4:7" s="7" customFormat="1" x14ac:dyDescent="0.25">
      <c r="D88" s="12"/>
      <c r="E88" s="6"/>
      <c r="F88" s="12"/>
      <c r="G88" s="6"/>
    </row>
    <row r="89" spans="4:7" s="7" customFormat="1" x14ac:dyDescent="0.25">
      <c r="D89" s="12"/>
      <c r="E89" s="6"/>
      <c r="F89" s="12"/>
      <c r="G89" s="6"/>
    </row>
    <row r="90" spans="4:7" s="7" customFormat="1" x14ac:dyDescent="0.25">
      <c r="D90" s="12"/>
      <c r="E90" s="6"/>
      <c r="F90" s="12"/>
      <c r="G90" s="6"/>
    </row>
    <row r="91" spans="4:7" s="7" customFormat="1" x14ac:dyDescent="0.25">
      <c r="D91" s="12"/>
      <c r="E91" s="6"/>
      <c r="F91" s="12"/>
      <c r="G91" s="6"/>
    </row>
    <row r="92" spans="4:7" s="7" customFormat="1" x14ac:dyDescent="0.25">
      <c r="D92" s="12"/>
      <c r="E92" s="6"/>
      <c r="F92" s="12"/>
      <c r="G92" s="6"/>
    </row>
    <row r="93" spans="4:7" s="7" customFormat="1" x14ac:dyDescent="0.25">
      <c r="D93" s="12"/>
      <c r="E93" s="6"/>
      <c r="F93" s="12"/>
      <c r="G93" s="6"/>
    </row>
    <row r="94" spans="4:7" s="7" customFormat="1" x14ac:dyDescent="0.25">
      <c r="D94" s="12"/>
      <c r="E94" s="6"/>
      <c r="F94" s="12"/>
      <c r="G94" s="6"/>
    </row>
    <row r="95" spans="4:7" s="7" customFormat="1" x14ac:dyDescent="0.25">
      <c r="D95" s="12"/>
      <c r="E95" s="6"/>
      <c r="F95" s="12"/>
      <c r="G95" s="6"/>
    </row>
    <row r="96" spans="4:7" s="7" customFormat="1" x14ac:dyDescent="0.25">
      <c r="D96" s="12"/>
      <c r="E96" s="6"/>
      <c r="F96" s="12"/>
      <c r="G96" s="6"/>
    </row>
    <row r="97" spans="4:7" s="7" customFormat="1" x14ac:dyDescent="0.25">
      <c r="D97" s="12"/>
      <c r="E97" s="6"/>
      <c r="F97" s="12"/>
      <c r="G97" s="6"/>
    </row>
    <row r="98" spans="4:7" s="7" customFormat="1" x14ac:dyDescent="0.25">
      <c r="D98" s="12"/>
      <c r="E98" s="6"/>
      <c r="F98" s="12"/>
      <c r="G98" s="6"/>
    </row>
    <row r="99" spans="4:7" s="7" customFormat="1" x14ac:dyDescent="0.25">
      <c r="D99" s="12"/>
      <c r="E99" s="6"/>
      <c r="F99" s="12"/>
      <c r="G99" s="6"/>
    </row>
    <row r="100" spans="4:7" s="7" customFormat="1" x14ac:dyDescent="0.25">
      <c r="D100" s="12"/>
      <c r="E100" s="6"/>
      <c r="F100" s="12"/>
      <c r="G100" s="6"/>
    </row>
    <row r="101" spans="4:7" s="7" customFormat="1" x14ac:dyDescent="0.25">
      <c r="D101" s="12"/>
      <c r="E101" s="6"/>
      <c r="F101" s="12"/>
      <c r="G101" s="6"/>
    </row>
    <row r="102" spans="4:7" s="7" customFormat="1" x14ac:dyDescent="0.25">
      <c r="D102" s="12"/>
      <c r="E102" s="6"/>
      <c r="F102" s="12"/>
      <c r="G102" s="6"/>
    </row>
    <row r="103" spans="4:7" s="7" customFormat="1" x14ac:dyDescent="0.25">
      <c r="D103" s="12"/>
      <c r="E103" s="6"/>
      <c r="F103" s="12"/>
      <c r="G103" s="6"/>
    </row>
    <row r="104" spans="4:7" s="7" customFormat="1" x14ac:dyDescent="0.25">
      <c r="D104" s="12"/>
      <c r="E104" s="6"/>
      <c r="F104" s="12"/>
      <c r="G104" s="6"/>
    </row>
    <row r="105" spans="4:7" s="7" customFormat="1" x14ac:dyDescent="0.25">
      <c r="D105" s="12"/>
      <c r="E105" s="6"/>
      <c r="F105" s="12"/>
      <c r="G105" s="6"/>
    </row>
    <row r="106" spans="4:7" s="7" customFormat="1" x14ac:dyDescent="0.25">
      <c r="D106" s="12"/>
      <c r="E106" s="6"/>
      <c r="F106" s="12"/>
      <c r="G106" s="6"/>
    </row>
    <row r="107" spans="4:7" s="7" customFormat="1" x14ac:dyDescent="0.25">
      <c r="D107" s="12"/>
      <c r="E107" s="6"/>
      <c r="F107" s="12"/>
      <c r="G107" s="6"/>
    </row>
    <row r="108" spans="4:7" s="7" customFormat="1" x14ac:dyDescent="0.25">
      <c r="D108" s="12"/>
      <c r="E108" s="6"/>
      <c r="F108" s="12"/>
      <c r="G108" s="6"/>
    </row>
    <row r="109" spans="4:7" s="7" customFormat="1" x14ac:dyDescent="0.25">
      <c r="D109" s="12"/>
      <c r="E109" s="6"/>
      <c r="F109" s="12"/>
      <c r="G109" s="6"/>
    </row>
  </sheetData>
  <mergeCells count="2">
    <mergeCell ref="B9:C9"/>
    <mergeCell ref="B12:C12"/>
  </mergeCells>
  <pageMargins left="0.7" right="0.7" top="0.75" bottom="0.75" header="0.3" footer="0.3"/>
  <pageSetup paperSize="9" orientation="portrait" r:id="rId1"/>
  <ignoredErrors>
    <ignoredError sqref="D3 D28 C19:E19"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Fin Statements</vt:lpstr>
      <vt:lpstr>Opening Fin Position</vt:lpstr>
      <vt:lpstr>Acquisition analysis</vt:lpstr>
      <vt:lpstr>General journal (a)</vt:lpstr>
      <vt:lpstr>Cons Worksheet (b)</vt:lpstr>
      <vt:lpstr>Cons Journal</vt:lpstr>
      <vt:lpstr>Cons Fin Statements</vt:lpstr>
    </vt:vector>
  </TitlesOfParts>
  <Company>RMIT University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Peter Keet</dc:creator>
  <cp:lastModifiedBy>Peter Keet</cp:lastModifiedBy>
  <dcterms:created xsi:type="dcterms:W3CDTF">2016-09-01T13:51:36Z</dcterms:created>
  <dcterms:modified xsi:type="dcterms:W3CDTF">2016-09-02T16:44:56Z</dcterms:modified>
</cp:coreProperties>
</file>