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9200" windowHeight="11595" firstSheet="1" activeTab="1"/>
  </bookViews>
  <sheets>
    <sheet name="Info extract Fin Statements" sheetId="1" r:id="rId1"/>
    <sheet name="Acquisition Analysis" sheetId="3" r:id="rId2"/>
    <sheet name="Cons Journal (a)" sheetId="2" r:id="rId3"/>
    <sheet name="Cons Div Payable (b)" sheetId="4" r:id="rId4"/>
    <sheet name="Cons Profit (c)" sheetId="5" r:id="rId5"/>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 i="4" l="1"/>
  <c r="F4" i="4"/>
  <c r="E7" i="5"/>
  <c r="E10" i="5"/>
  <c r="E5" i="5"/>
  <c r="F11" i="5"/>
  <c r="F26" i="2"/>
  <c r="F20" i="2"/>
  <c r="E19" i="2"/>
  <c r="F16" i="2"/>
  <c r="E15" i="2"/>
  <c r="E6" i="5" s="1"/>
  <c r="F8" i="5" s="1"/>
  <c r="F12" i="2"/>
  <c r="E10" i="2"/>
  <c r="E9" i="2"/>
  <c r="F6" i="2"/>
  <c r="F17" i="3"/>
  <c r="F19" i="3" s="1"/>
  <c r="F20" i="3" s="1"/>
  <c r="F8" i="1"/>
  <c r="D8" i="1"/>
  <c r="E11" i="2" l="1"/>
  <c r="F12" i="5"/>
</calcChain>
</file>

<file path=xl/sharedStrings.xml><?xml version="1.0" encoding="utf-8"?>
<sst xmlns="http://schemas.openxmlformats.org/spreadsheetml/2006/main" count="97" uniqueCount="70">
  <si>
    <t>$000</t>
  </si>
  <si>
    <t>Shareholders' equity</t>
  </si>
  <si>
    <t>Issued capital</t>
  </si>
  <si>
    <t>Retained earnings</t>
  </si>
  <si>
    <t>Total equity</t>
  </si>
  <si>
    <t>Profit for the year</t>
  </si>
  <si>
    <t>Extracts from Financial Statements for the year ended 30 June 20X9</t>
  </si>
  <si>
    <t>Lusofonia Ltd</t>
  </si>
  <si>
    <t>Teresa Ltd</t>
  </si>
  <si>
    <t>Statement of Financial Position as at 30 June 20X9</t>
  </si>
  <si>
    <t>Statement of Changes in Equity for the year ended 30 June 20X9</t>
  </si>
  <si>
    <t>Dividends declared (payable on 14 August 20X9)</t>
  </si>
  <si>
    <t>Additional information</t>
  </si>
  <si>
    <t xml:space="preserve">(a) </t>
    <phoneticPr fontId="0" type="noConversion"/>
  </si>
  <si>
    <t xml:space="preserve">(b) </t>
    <phoneticPr fontId="0" type="noConversion"/>
  </si>
  <si>
    <t xml:space="preserve">(c) </t>
  </si>
  <si>
    <t>Acquisition analysis:</t>
  </si>
  <si>
    <t>$</t>
  </si>
  <si>
    <t>Recorded value of equity (equals carrying amount of identifiable net assets)</t>
  </si>
  <si>
    <t>Add/subtract fair value adjustments to identifiable net assets</t>
  </si>
  <si>
    <t xml:space="preserve">Goodwill: cost of acquisition &gt; fair value of identifiable net assets </t>
  </si>
  <si>
    <t>On 1 July 20X4, Lusofonia Ltd acquired all the issued shares of Teresa Ltd for $4,500,000.</t>
  </si>
  <si>
    <t>At acquisition date, Teresa Ltd's equity consisted of issued capital of $1,200,000 and retained earnings of $1,800,000.</t>
  </si>
  <si>
    <t>On 1 July 20X4, the assets and liabilities of Teresa Ltd were recorded at their fair values.</t>
  </si>
  <si>
    <t xml:space="preserve">(d) </t>
  </si>
  <si>
    <t xml:space="preserve">(e) </t>
  </si>
  <si>
    <t>On 1 August 20X4, Teresa Ltd declared and paid a dividend of $140,000 out of pre-acquisition retained
 earnings. Consequently, Lusofonia Ltd recognised an impairment loss of $140,000 relating to its investment
 in Teresa Ltd.</t>
  </si>
  <si>
    <t>Due to continued poor performance of Teresa Ltd, a goodwill impairment loss of $700,000 was recognised
 in the year ended 30 June 20X8 and a further goodwill impairment was recognised in the year ended 30 June
 20X9.</t>
  </si>
  <si>
    <t>Cost of acquisition of investment in Teresa Ltd</t>
  </si>
  <si>
    <t>Fair value of purchase consideration for 100% of Teresa Ltd’s equity</t>
  </si>
  <si>
    <t>Less fair value of identifiable net assets of Teresa Ltd</t>
  </si>
  <si>
    <t>Fair value of identifiable net assets of Teresa Ltd acquired</t>
  </si>
  <si>
    <t>Dr.</t>
  </si>
  <si>
    <t>Cr.</t>
  </si>
  <si>
    <t xml:space="preserve">(a) </t>
  </si>
  <si>
    <t xml:space="preserve">Dr </t>
  </si>
  <si>
    <t>Goodwill</t>
  </si>
  <si>
    <t xml:space="preserve"> Cr </t>
  </si>
  <si>
    <t xml:space="preserve">(b) </t>
  </si>
  <si>
    <t>Dividend revenue</t>
  </si>
  <si>
    <t>Consolidation worksheet journal entries for consolidation at 30 June 20X9</t>
  </si>
  <si>
    <t>Reversal of impairment loss recognised by Lusofonia Ltd in a previous reporting period (20X4-20X5) relating to its investment in Teresa Ltd</t>
  </si>
  <si>
    <t>Accumulated impairment losses - Investment in Teresa Ltd</t>
  </si>
  <si>
    <t>Retained earnings 1 July 20X8</t>
  </si>
  <si>
    <t>Investment in Teresa Ltd</t>
  </si>
  <si>
    <t>Elimination of intragroup dividend declared by Teresa Ltd to Lusofonia Ltd, but not yet paid</t>
  </si>
  <si>
    <t>Dividend declared</t>
  </si>
  <si>
    <t>Dividend payable</t>
  </si>
  <si>
    <t>Dividend receivable</t>
  </si>
  <si>
    <t>Impairment loss - goodwill</t>
  </si>
  <si>
    <t>Accumulated impairment loss - goodwill</t>
  </si>
  <si>
    <r>
      <rPr>
        <i/>
        <sz val="11"/>
        <color theme="1"/>
        <rFont val="Times New Roman"/>
        <family val="1"/>
      </rPr>
      <t>Less</t>
    </r>
    <r>
      <rPr>
        <sz val="11"/>
        <color theme="1"/>
        <rFont val="Times New Roman"/>
        <family val="1"/>
      </rPr>
      <t xml:space="preserve"> Intragroup dividend revenue*</t>
    </r>
  </si>
  <si>
    <t>Consolidated profit for the year</t>
  </si>
  <si>
    <t>Lusofonia Ltd Group</t>
  </si>
  <si>
    <t>Consolidated Profit for the year ended 30 June 20X9</t>
  </si>
  <si>
    <t>Lusofonia Ltd's contribution to group profit</t>
  </si>
  <si>
    <t>Lusofonia Ltd's profit for the year</t>
  </si>
  <si>
    <t>Teresa Ltd's contribution to group profit</t>
  </si>
  <si>
    <t>Teresa Ltd's profit for the year</t>
  </si>
  <si>
    <t>*The profit of Lusofonia Ltd includes dividend revenue of $90,000 received from Teresa Ltd. The intragroup dividend revenue is eliminated upon consolidation.</t>
  </si>
  <si>
    <r>
      <rPr>
        <i/>
        <sz val="11"/>
        <color theme="1"/>
        <rFont val="Times New Roman"/>
        <family val="1"/>
      </rPr>
      <t>Less</t>
    </r>
    <r>
      <rPr>
        <sz val="11"/>
        <color theme="1"/>
        <rFont val="Times New Roman"/>
        <family val="1"/>
      </rPr>
      <t xml:space="preserve"> Impairment loss - goodwill</t>
    </r>
  </si>
  <si>
    <t>Consolidated Dividend payable as at 30 June 20X9</t>
  </si>
  <si>
    <t>Lusofonia Ltd's dividend payable</t>
  </si>
  <si>
    <t>Consolidated dividend payable as at 30 June 20X9</t>
  </si>
  <si>
    <t>Teresa Ltd's dividend payable of $90,000 is not included in consolidated dividend payable at 30 June 20X9, because Teresa Ltd's dividend payable is an intragroup dividend, payable within the group, and is not payable to an external party outside the group.  Fom the group perspective, Teresa Ltd's dividend payable is not a liability.</t>
  </si>
  <si>
    <t>In contrast, Lusoania Ltd's dividend payable of $1,500,000 is included in consolidated dividend payable, because Lusoonia Ltd's dividend to shareholders of the parent company, who are external parties to the group.  Fom the group perspective, Lusofonia Ltd's dividend payable is a liability.</t>
  </si>
  <si>
    <t>Elimination of Lusofonia Ltd's investment in subsidiary asset
 against the pre-acquisition equity of Teresa Ltd acquired at 1 July 20X4, and recognition of goodwill</t>
  </si>
  <si>
    <t>Elimination of intragroup dividend payable by Teresa Ltd, and dividend receivable by Lusofonia Ltd</t>
  </si>
  <si>
    <t>Recognition of goodwill impairment loss relating to previous period (20X7-20X8) of $700,000, (i.e., writing down goodwill from $1,500,000 to $800,000, and recognition of goodwill impairment loss relating to the current period (20X8-20X9) of</t>
  </si>
  <si>
    <t>$400,000, (i.e., writing down goodwill from $800,000 to $400,000)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</si>
</sst>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_);_(* \(#,##0\);_(* &quot;-&quot;_);_(@_)"/>
    <numFmt numFmtId="165" formatCode="_(* #,##0.00_);_(* \(#,##0.00\);_(* &quot;-&quot;??_);_(@_)"/>
    <numFmt numFmtId="166" formatCode="0.00_);[Red]\(0.00\)"/>
    <numFmt numFmtId="167" formatCode="_(* #,##0_);_(* \(#,##0\);_(* &quot;-&quot;??_);_(@_)"/>
  </numFmts>
  <fonts count="12" x14ac:knownFonts="1">
    <font>
      <sz val="11"/>
      <color theme="1"/>
      <name val="Calibri"/>
      <family val="2"/>
      <scheme val="minor"/>
    </font>
    <font>
      <sz val="11"/>
      <color theme="1"/>
      <name val="Calibri"/>
      <family val="2"/>
      <scheme val="minor"/>
    </font>
    <font>
      <sz val="11"/>
      <color theme="1"/>
      <name val="Times New Roman"/>
      <family val="1"/>
    </font>
    <font>
      <b/>
      <sz val="11"/>
      <name val="Times New Roman"/>
      <family val="1"/>
    </font>
    <font>
      <b/>
      <i/>
      <sz val="11"/>
      <name val="Times New Roman"/>
      <family val="1"/>
    </font>
    <font>
      <sz val="11"/>
      <name val="Times New Roman"/>
      <family val="1"/>
    </font>
    <font>
      <i/>
      <sz val="11"/>
      <name val="Times New Roman"/>
      <family val="1"/>
    </font>
    <font>
      <i/>
      <sz val="11"/>
      <color theme="1"/>
      <name val="Times New Roman"/>
      <family val="1"/>
    </font>
    <font>
      <b/>
      <sz val="11"/>
      <color theme="1"/>
      <name val="Times New Roman"/>
      <family val="1"/>
    </font>
    <font>
      <b/>
      <sz val="11"/>
      <color indexed="8"/>
      <name val="Times New Roman"/>
      <family val="1"/>
    </font>
    <font>
      <sz val="11"/>
      <color indexed="8"/>
      <name val="Times New Roman"/>
      <family val="1"/>
    </font>
    <font>
      <i/>
      <sz val="11"/>
      <color indexed="8"/>
      <name val="Times New Roman"/>
      <family val="1"/>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indexed="64"/>
      </bottom>
      <diagonal/>
    </border>
    <border>
      <left/>
      <right/>
      <top style="thin">
        <color indexed="64"/>
      </top>
      <bottom/>
      <diagonal/>
    </border>
    <border>
      <left/>
      <right/>
      <top style="thin">
        <color indexed="64"/>
      </top>
      <bottom style="double">
        <color indexed="64"/>
      </bottom>
      <diagonal/>
    </border>
    <border>
      <left/>
      <right/>
      <top style="thin">
        <color indexed="64"/>
      </top>
      <bottom style="thin">
        <color indexed="64"/>
      </bottom>
      <diagonal/>
    </border>
  </borders>
  <cellStyleXfs count="2">
    <xf numFmtId="0" fontId="0" fillId="0" borderId="0"/>
    <xf numFmtId="165" fontId="1" fillId="0" borderId="0" applyFont="0" applyFill="0" applyBorder="0" applyAlignment="0" applyProtection="0"/>
  </cellStyleXfs>
  <cellXfs count="66">
    <xf numFmtId="0" fontId="0" fillId="0" borderId="0" xfId="0"/>
    <xf numFmtId="166" fontId="3" fillId="2" borderId="1" xfId="0" applyNumberFormat="1" applyFont="1" applyFill="1" applyBorder="1"/>
    <xf numFmtId="166" fontId="4" fillId="2" borderId="0" xfId="0" applyNumberFormat="1" applyFont="1" applyFill="1" applyAlignment="1"/>
    <xf numFmtId="164" fontId="4" fillId="2" borderId="0" xfId="0" applyNumberFormat="1" applyFont="1" applyFill="1" applyAlignment="1">
      <alignment horizontal="left"/>
    </xf>
    <xf numFmtId="164" fontId="3" fillId="2" borderId="0" xfId="0" applyNumberFormat="1" applyFont="1" applyFill="1"/>
    <xf numFmtId="164" fontId="3" fillId="2" borderId="0" xfId="0" applyNumberFormat="1" applyFont="1" applyFill="1" applyBorder="1"/>
    <xf numFmtId="164" fontId="3" fillId="2" borderId="0" xfId="0" applyNumberFormat="1" applyFont="1" applyFill="1" applyAlignment="1">
      <alignment horizontal="right"/>
    </xf>
    <xf numFmtId="164" fontId="5" fillId="2" borderId="0" xfId="0" applyNumberFormat="1" applyFont="1" applyFill="1" applyBorder="1" applyAlignment="1">
      <alignment horizontal="right"/>
    </xf>
    <xf numFmtId="164" fontId="5" fillId="2" borderId="0" xfId="0" applyNumberFormat="1" applyFont="1" applyFill="1" applyAlignment="1">
      <alignment horizontal="centerContinuous"/>
    </xf>
    <xf numFmtId="0" fontId="5" fillId="2" borderId="0" xfId="0" applyFont="1" applyFill="1"/>
    <xf numFmtId="166" fontId="5" fillId="2" borderId="0" xfId="0" applyNumberFormat="1" applyFont="1" applyFill="1"/>
    <xf numFmtId="166" fontId="3" fillId="2" borderId="0" xfId="0" applyNumberFormat="1" applyFont="1" applyFill="1"/>
    <xf numFmtId="166" fontId="3" fillId="2" borderId="2" xfId="0" applyNumberFormat="1" applyFont="1" applyFill="1" applyBorder="1" applyAlignment="1">
      <alignment horizontal="left"/>
    </xf>
    <xf numFmtId="164" fontId="3" fillId="2" borderId="2" xfId="0" applyNumberFormat="1" applyFont="1" applyFill="1" applyBorder="1"/>
    <xf numFmtId="164" fontId="4" fillId="2" borderId="2" xfId="0" applyNumberFormat="1" applyFont="1" applyFill="1" applyBorder="1" applyAlignment="1">
      <alignment horizontal="right"/>
    </xf>
    <xf numFmtId="164" fontId="3" fillId="2" borderId="2" xfId="0" applyNumberFormat="1" applyFont="1" applyFill="1" applyBorder="1" applyAlignment="1">
      <alignment horizontal="right"/>
    </xf>
    <xf numFmtId="164" fontId="5" fillId="2" borderId="0" xfId="0" applyNumberFormat="1" applyFont="1" applyFill="1" applyBorder="1" applyAlignment="1">
      <alignment horizontal="left"/>
    </xf>
    <xf numFmtId="164" fontId="5" fillId="2" borderId="0" xfId="0" applyNumberFormat="1" applyFont="1" applyFill="1"/>
    <xf numFmtId="164" fontId="4" fillId="2" borderId="1" xfId="0" quotePrefix="1" applyNumberFormat="1" applyFont="1" applyFill="1" applyBorder="1" applyAlignment="1">
      <alignment horizontal="right"/>
    </xf>
    <xf numFmtId="164" fontId="3" fillId="2" borderId="0" xfId="0" applyNumberFormat="1" applyFont="1" applyFill="1" applyBorder="1" applyAlignment="1">
      <alignment horizontal="right"/>
    </xf>
    <xf numFmtId="166" fontId="6" fillId="2" borderId="0" xfId="0" applyNumberFormat="1" applyFont="1" applyFill="1"/>
    <xf numFmtId="164" fontId="4" fillId="2" borderId="0" xfId="0" quotePrefix="1" applyNumberFormat="1" applyFont="1" applyFill="1" applyBorder="1" applyAlignment="1">
      <alignment horizontal="right"/>
    </xf>
    <xf numFmtId="0" fontId="2" fillId="2" borderId="0" xfId="0" applyFont="1" applyFill="1"/>
    <xf numFmtId="0" fontId="7" fillId="2" borderId="0" xfId="0" applyFont="1" applyFill="1"/>
    <xf numFmtId="164" fontId="2" fillId="2" borderId="0" xfId="0" applyNumberFormat="1" applyFont="1" applyFill="1"/>
    <xf numFmtId="0" fontId="2" fillId="2" borderId="0" xfId="0" applyFont="1" applyFill="1" applyAlignment="1">
      <alignment horizontal="left" indent="2"/>
    </xf>
    <xf numFmtId="164" fontId="2" fillId="2" borderId="1" xfId="0" applyNumberFormat="1" applyFont="1" applyFill="1" applyBorder="1"/>
    <xf numFmtId="164" fontId="2" fillId="2" borderId="3" xfId="0" applyNumberFormat="1" applyFont="1" applyFill="1" applyBorder="1"/>
    <xf numFmtId="164" fontId="2" fillId="2" borderId="0" xfId="0" applyNumberFormat="1" applyFont="1" applyFill="1" applyBorder="1"/>
    <xf numFmtId="0" fontId="2" fillId="2" borderId="1" xfId="0" applyFont="1" applyFill="1" applyBorder="1"/>
    <xf numFmtId="164" fontId="3" fillId="2" borderId="1" xfId="0" quotePrefix="1" applyNumberFormat="1" applyFont="1" applyFill="1" applyBorder="1"/>
    <xf numFmtId="164" fontId="3" fillId="2" borderId="0" xfId="0" applyNumberFormat="1" applyFont="1" applyFill="1" applyBorder="1" applyAlignment="1">
      <alignment horizontal="center"/>
    </xf>
    <xf numFmtId="164" fontId="5" fillId="2" borderId="0" xfId="0" quotePrefix="1" applyNumberFormat="1" applyFont="1" applyFill="1" applyBorder="1"/>
    <xf numFmtId="164" fontId="5" fillId="2" borderId="0" xfId="0" quotePrefix="1" applyNumberFormat="1" applyFont="1" applyFill="1" applyBorder="1" applyAlignment="1">
      <alignment horizontal="center" vertical="top"/>
    </xf>
    <xf numFmtId="0" fontId="8" fillId="2" borderId="1" xfId="0" applyFont="1" applyFill="1" applyBorder="1"/>
    <xf numFmtId="0" fontId="8" fillId="2" borderId="0" xfId="0" applyFont="1" applyFill="1" applyBorder="1"/>
    <xf numFmtId="0" fontId="2" fillId="2" borderId="0" xfId="0" applyFont="1" applyFill="1" applyBorder="1"/>
    <xf numFmtId="164" fontId="8" fillId="2" borderId="4" xfId="0" applyNumberFormat="1" applyFont="1" applyFill="1" applyBorder="1" applyAlignment="1">
      <alignment horizontal="right"/>
    </xf>
    <xf numFmtId="164" fontId="8" fillId="2" borderId="0" xfId="0" applyNumberFormat="1" applyFont="1" applyFill="1" applyBorder="1" applyAlignment="1">
      <alignment horizontal="right"/>
    </xf>
    <xf numFmtId="167" fontId="9" fillId="2" borderId="1" xfId="1" applyNumberFormat="1" applyFont="1" applyFill="1" applyBorder="1"/>
    <xf numFmtId="0" fontId="3" fillId="2" borderId="1" xfId="0" applyFont="1" applyFill="1" applyBorder="1"/>
    <xf numFmtId="164" fontId="9" fillId="2" borderId="1" xfId="1" applyNumberFormat="1" applyFont="1" applyFill="1" applyBorder="1" applyAlignment="1">
      <alignment horizontal="centerContinuous"/>
    </xf>
    <xf numFmtId="167" fontId="10" fillId="2" borderId="1" xfId="1" applyNumberFormat="1" applyFont="1" applyFill="1" applyBorder="1" applyAlignment="1">
      <alignment horizontal="centerContinuous"/>
    </xf>
    <xf numFmtId="167" fontId="10" fillId="2" borderId="0" xfId="1" applyNumberFormat="1" applyFont="1" applyFill="1"/>
    <xf numFmtId="167" fontId="9" fillId="2" borderId="0" xfId="1" applyNumberFormat="1" applyFont="1" applyFill="1"/>
    <xf numFmtId="0" fontId="3" fillId="2" borderId="0" xfId="0" applyFont="1" applyFill="1" applyBorder="1"/>
    <xf numFmtId="0" fontId="3" fillId="2" borderId="0" xfId="0" applyFont="1" applyFill="1" applyAlignment="1">
      <alignment horizontal="center"/>
    </xf>
    <xf numFmtId="167" fontId="10" fillId="2" borderId="0" xfId="1" applyNumberFormat="1" applyFont="1" applyFill="1" applyBorder="1" applyAlignment="1">
      <alignment horizontal="centerContinuous"/>
    </xf>
    <xf numFmtId="167" fontId="10" fillId="2" borderId="0" xfId="1" applyNumberFormat="1" applyFont="1" applyFill="1" applyAlignment="1">
      <alignment horizontal="centerContinuous"/>
    </xf>
    <xf numFmtId="164" fontId="4" fillId="2" borderId="1" xfId="0" quotePrefix="1" applyNumberFormat="1" applyFont="1" applyFill="1" applyBorder="1" applyAlignment="1">
      <alignment horizontal="center"/>
    </xf>
    <xf numFmtId="0" fontId="6" fillId="2" borderId="0" xfId="0" applyFont="1" applyFill="1" applyAlignment="1">
      <alignment horizontal="center" vertical="top" wrapText="1"/>
    </xf>
    <xf numFmtId="164" fontId="10" fillId="2" borderId="0" xfId="1" applyNumberFormat="1" applyFont="1" applyFill="1" applyBorder="1" applyAlignment="1">
      <alignment horizontal="centerContinuous"/>
    </xf>
    <xf numFmtId="164" fontId="10" fillId="2" borderId="0" xfId="1" applyNumberFormat="1" applyFont="1" applyFill="1"/>
    <xf numFmtId="0" fontId="5" fillId="2" borderId="0" xfId="0" applyFont="1" applyFill="1" applyAlignment="1">
      <alignment horizontal="left" indent="1"/>
    </xf>
    <xf numFmtId="167" fontId="10" fillId="2" borderId="0" xfId="1" applyNumberFormat="1" applyFont="1" applyFill="1" applyBorder="1"/>
    <xf numFmtId="164" fontId="10" fillId="2" borderId="0" xfId="1" applyNumberFormat="1" applyFont="1" applyFill="1" applyBorder="1" applyAlignment="1">
      <alignment horizontal="right"/>
    </xf>
    <xf numFmtId="164" fontId="10" fillId="2" borderId="0" xfId="1" applyNumberFormat="1" applyFont="1" applyFill="1" applyBorder="1"/>
    <xf numFmtId="164" fontId="4" fillId="2" borderId="0" xfId="0" quotePrefix="1" applyNumberFormat="1" applyFont="1" applyFill="1" applyBorder="1" applyAlignment="1">
      <alignment horizontal="center"/>
    </xf>
    <xf numFmtId="164" fontId="5" fillId="2" borderId="0" xfId="0" quotePrefix="1" applyNumberFormat="1" applyFont="1" applyFill="1" applyBorder="1" applyAlignment="1">
      <alignment horizontal="center"/>
    </xf>
    <xf numFmtId="0" fontId="2" fillId="2" borderId="2" xfId="0" applyFont="1" applyFill="1" applyBorder="1"/>
    <xf numFmtId="0" fontId="8" fillId="2" borderId="0" xfId="0" applyFont="1" applyFill="1"/>
    <xf numFmtId="164" fontId="5" fillId="2" borderId="0" xfId="0" quotePrefix="1" applyNumberFormat="1" applyFont="1" applyFill="1" applyBorder="1" applyAlignment="1">
      <alignment horizontal="left" wrapText="1"/>
    </xf>
    <xf numFmtId="0" fontId="7" fillId="2" borderId="0" xfId="0" applyFont="1" applyFill="1" applyAlignment="1">
      <alignment horizontal="left" wrapText="1"/>
    </xf>
    <xf numFmtId="0" fontId="6" fillId="2" borderId="0" xfId="0" applyFont="1" applyFill="1" applyAlignment="1">
      <alignment horizontal="left" wrapText="1"/>
    </xf>
    <xf numFmtId="167" fontId="11" fillId="2" borderId="0" xfId="1" applyNumberFormat="1" applyFont="1" applyFill="1" applyAlignment="1">
      <alignment horizontal="left" wrapText="1"/>
    </xf>
    <xf numFmtId="0" fontId="2" fillId="2" borderId="0" xfId="0" applyFont="1" applyFill="1" applyAlignment="1">
      <alignment horizontal="left"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8"/>
  <sheetViews>
    <sheetView workbookViewId="0">
      <selection activeCell="B13" sqref="B13"/>
    </sheetView>
  </sheetViews>
  <sheetFormatPr defaultRowHeight="15" customHeight="1" x14ac:dyDescent="0.25"/>
  <cols>
    <col min="1" max="1" width="7.7109375" style="22" customWidth="1"/>
    <col min="2" max="2" width="38" style="22" customWidth="1"/>
    <col min="3" max="3" width="9.140625" style="22"/>
    <col min="4" max="6" width="14.7109375" style="22" customWidth="1"/>
    <col min="7" max="16384" width="9.140625" style="22"/>
  </cols>
  <sheetData>
    <row r="1" spans="1:32" s="11" customFormat="1" ht="15" customHeight="1" x14ac:dyDescent="0.25">
      <c r="A1" s="1"/>
      <c r="B1" s="2" t="s">
        <v>6</v>
      </c>
      <c r="C1" s="3"/>
      <c r="D1" s="4"/>
      <c r="E1" s="5"/>
      <c r="F1" s="6"/>
      <c r="G1" s="7"/>
      <c r="H1" s="8"/>
      <c r="I1" s="9"/>
      <c r="J1" s="9"/>
      <c r="K1" s="10"/>
      <c r="L1" s="10"/>
      <c r="M1" s="10"/>
      <c r="N1" s="10"/>
      <c r="O1" s="10"/>
      <c r="P1" s="10"/>
      <c r="Q1" s="10"/>
      <c r="R1" s="10"/>
      <c r="S1" s="10"/>
      <c r="T1" s="10"/>
      <c r="U1" s="10"/>
      <c r="V1" s="10"/>
      <c r="W1" s="10"/>
      <c r="X1" s="10"/>
      <c r="Y1" s="10"/>
      <c r="Z1" s="10"/>
      <c r="AA1" s="10"/>
      <c r="AB1" s="10"/>
      <c r="AC1" s="10"/>
      <c r="AD1" s="10"/>
      <c r="AE1" s="10"/>
      <c r="AF1" s="10"/>
    </row>
    <row r="2" spans="1:32" s="11" customFormat="1" ht="15" customHeight="1" x14ac:dyDescent="0.25">
      <c r="B2" s="12"/>
      <c r="C2" s="13"/>
      <c r="D2" s="14" t="s">
        <v>7</v>
      </c>
      <c r="E2" s="15"/>
      <c r="F2" s="14" t="s">
        <v>8</v>
      </c>
      <c r="G2" s="16"/>
      <c r="H2" s="17"/>
      <c r="I2" s="9"/>
      <c r="J2" s="9"/>
      <c r="K2" s="10"/>
      <c r="L2" s="10"/>
      <c r="M2" s="10"/>
      <c r="N2" s="10"/>
      <c r="O2" s="10"/>
      <c r="P2" s="10"/>
      <c r="Q2" s="10"/>
      <c r="R2" s="10"/>
      <c r="S2" s="10"/>
      <c r="T2" s="10"/>
      <c r="U2" s="10"/>
      <c r="V2" s="10"/>
      <c r="W2" s="10"/>
      <c r="X2" s="10"/>
      <c r="Y2" s="10"/>
      <c r="Z2" s="10"/>
      <c r="AA2" s="10"/>
      <c r="AB2" s="10"/>
      <c r="AC2" s="10"/>
      <c r="AD2" s="10"/>
      <c r="AE2" s="10"/>
      <c r="AF2" s="10"/>
    </row>
    <row r="3" spans="1:32" s="11" customFormat="1" ht="15" customHeight="1" x14ac:dyDescent="0.25">
      <c r="C3" s="4"/>
      <c r="D3" s="18" t="s">
        <v>0</v>
      </c>
      <c r="E3" s="19"/>
      <c r="F3" s="18" t="s">
        <v>0</v>
      </c>
      <c r="G3" s="7"/>
      <c r="H3" s="17"/>
      <c r="I3" s="9"/>
      <c r="J3" s="9"/>
      <c r="K3" s="10"/>
      <c r="L3" s="10"/>
      <c r="M3" s="10"/>
      <c r="N3" s="10"/>
      <c r="O3" s="10"/>
      <c r="P3" s="10"/>
      <c r="Q3" s="10"/>
      <c r="R3" s="10"/>
      <c r="S3" s="10"/>
      <c r="T3" s="10"/>
      <c r="U3" s="10"/>
      <c r="V3" s="10"/>
      <c r="W3" s="10"/>
      <c r="X3" s="10"/>
      <c r="Y3" s="10"/>
      <c r="Z3" s="10"/>
      <c r="AA3" s="10"/>
      <c r="AB3" s="10"/>
      <c r="AC3" s="10"/>
      <c r="AD3" s="10"/>
      <c r="AE3" s="10"/>
      <c r="AF3" s="10"/>
    </row>
    <row r="4" spans="1:32" s="11" customFormat="1" ht="15" customHeight="1" x14ac:dyDescent="0.25">
      <c r="B4" s="20" t="s">
        <v>9</v>
      </c>
      <c r="C4" s="4"/>
      <c r="D4" s="21"/>
      <c r="E4" s="19"/>
      <c r="F4" s="21"/>
      <c r="G4" s="7"/>
      <c r="H4" s="17"/>
      <c r="I4" s="9"/>
      <c r="J4" s="9"/>
      <c r="K4" s="10"/>
      <c r="L4" s="10"/>
      <c r="M4" s="10"/>
      <c r="N4" s="10"/>
      <c r="O4" s="10"/>
      <c r="P4" s="10"/>
      <c r="Q4" s="10"/>
      <c r="R4" s="10"/>
      <c r="S4" s="10"/>
      <c r="T4" s="10"/>
      <c r="U4" s="10"/>
      <c r="V4" s="10"/>
      <c r="W4" s="10"/>
      <c r="X4" s="10"/>
      <c r="Y4" s="10"/>
      <c r="Z4" s="10"/>
      <c r="AA4" s="10"/>
      <c r="AB4" s="10"/>
      <c r="AC4" s="10"/>
      <c r="AD4" s="10"/>
      <c r="AE4" s="10"/>
      <c r="AF4" s="10"/>
    </row>
    <row r="5" spans="1:32" ht="15" customHeight="1" x14ac:dyDescent="0.25">
      <c r="B5" s="23" t="s">
        <v>1</v>
      </c>
      <c r="D5" s="24"/>
      <c r="E5" s="24"/>
      <c r="F5" s="24"/>
    </row>
    <row r="6" spans="1:32" ht="15" customHeight="1" x14ac:dyDescent="0.25">
      <c r="B6" s="25" t="s">
        <v>2</v>
      </c>
      <c r="D6" s="24">
        <v>8500</v>
      </c>
      <c r="E6" s="24"/>
      <c r="F6" s="24">
        <v>1200</v>
      </c>
    </row>
    <row r="7" spans="1:32" ht="15" customHeight="1" x14ac:dyDescent="0.25">
      <c r="B7" s="25" t="s">
        <v>3</v>
      </c>
      <c r="D7" s="26">
        <v>14600</v>
      </c>
      <c r="E7" s="24"/>
      <c r="F7" s="26">
        <v>2900</v>
      </c>
    </row>
    <row r="8" spans="1:32" ht="15" customHeight="1" thickBot="1" x14ac:dyDescent="0.3">
      <c r="B8" s="22" t="s">
        <v>4</v>
      </c>
      <c r="D8" s="27">
        <f>SUM(D6:D7)</f>
        <v>23100</v>
      </c>
      <c r="E8" s="24"/>
      <c r="F8" s="27">
        <f>SUM(F6:F7)</f>
        <v>4100</v>
      </c>
    </row>
    <row r="9" spans="1:32" ht="15" customHeight="1" thickTop="1" x14ac:dyDescent="0.25">
      <c r="D9" s="28"/>
      <c r="E9" s="24"/>
      <c r="F9" s="28"/>
    </row>
    <row r="10" spans="1:32" ht="15" customHeight="1" x14ac:dyDescent="0.25">
      <c r="B10" s="23" t="s">
        <v>10</v>
      </c>
      <c r="D10" s="24"/>
      <c r="E10" s="24"/>
      <c r="F10" s="24"/>
    </row>
    <row r="11" spans="1:32" ht="15" customHeight="1" x14ac:dyDescent="0.25">
      <c r="B11" s="25" t="s">
        <v>5</v>
      </c>
      <c r="D11" s="24">
        <v>2500</v>
      </c>
      <c r="E11" s="24"/>
      <c r="F11" s="24">
        <v>170</v>
      </c>
    </row>
    <row r="12" spans="1:32" ht="15" customHeight="1" x14ac:dyDescent="0.25">
      <c r="B12" s="25" t="s">
        <v>11</v>
      </c>
      <c r="D12" s="24">
        <v>1500</v>
      </c>
      <c r="E12" s="24"/>
      <c r="F12" s="24">
        <v>90</v>
      </c>
    </row>
    <row r="13" spans="1:32" ht="15" customHeight="1" x14ac:dyDescent="0.25">
      <c r="A13" s="29"/>
      <c r="B13" s="29"/>
      <c r="C13" s="29"/>
      <c r="D13" s="26"/>
      <c r="E13" s="26"/>
      <c r="F13" s="26"/>
    </row>
    <row r="18" spans="4:6" ht="15" customHeight="1" x14ac:dyDescent="0.25">
      <c r="D18" s="24"/>
      <c r="E18" s="24"/>
      <c r="F18" s="24"/>
    </row>
  </sheetData>
  <pageMargins left="0.7" right="0.7" top="0.75" bottom="0.75" header="0.3" footer="0.3"/>
  <pageSetup paperSize="9" orientation="portrait" verticalDpi="0" r:id="rId1"/>
  <ignoredErrors>
    <ignoredError sqref="D3 F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tabSelected="1" workbookViewId="0">
      <selection activeCell="C17" sqref="C17"/>
    </sheetView>
  </sheetViews>
  <sheetFormatPr defaultRowHeight="15" x14ac:dyDescent="0.25"/>
  <cols>
    <col min="1" max="1" width="7.7109375" style="22" customWidth="1"/>
    <col min="2" max="2" width="5.7109375" style="22" customWidth="1"/>
    <col min="3" max="3" width="47.85546875" style="22" customWidth="1"/>
    <col min="4" max="6" width="14.7109375" style="22" customWidth="1"/>
    <col min="7" max="16384" width="9.140625" style="22"/>
  </cols>
  <sheetData>
    <row r="1" spans="1:6" ht="15" customHeight="1" x14ac:dyDescent="0.25">
      <c r="B1" s="30" t="s">
        <v>12</v>
      </c>
      <c r="C1" s="30"/>
      <c r="D1" s="31"/>
      <c r="E1" s="31"/>
      <c r="F1" s="31"/>
    </row>
    <row r="2" spans="1:6" ht="15" customHeight="1" x14ac:dyDescent="0.25">
      <c r="B2" s="32"/>
      <c r="C2" s="32"/>
      <c r="D2" s="31"/>
      <c r="E2" s="31"/>
      <c r="F2" s="31"/>
    </row>
    <row r="3" spans="1:6" x14ac:dyDescent="0.25">
      <c r="B3" s="33" t="s">
        <v>13</v>
      </c>
      <c r="C3" s="61" t="s">
        <v>21</v>
      </c>
      <c r="D3" s="61"/>
      <c r="E3" s="61"/>
      <c r="F3" s="61"/>
    </row>
    <row r="4" spans="1:6" ht="30" customHeight="1" x14ac:dyDescent="0.25">
      <c r="B4" s="33" t="s">
        <v>14</v>
      </c>
      <c r="C4" s="61" t="s">
        <v>22</v>
      </c>
      <c r="D4" s="61"/>
      <c r="E4" s="61"/>
      <c r="F4" s="61"/>
    </row>
    <row r="5" spans="1:6" ht="15" customHeight="1" x14ac:dyDescent="0.25">
      <c r="B5" s="33" t="s">
        <v>15</v>
      </c>
      <c r="C5" s="61" t="s">
        <v>23</v>
      </c>
      <c r="D5" s="61"/>
      <c r="E5" s="61"/>
      <c r="F5" s="61"/>
    </row>
    <row r="6" spans="1:6" ht="45" customHeight="1" x14ac:dyDescent="0.25">
      <c r="B6" s="33" t="s">
        <v>24</v>
      </c>
      <c r="C6" s="61" t="s">
        <v>26</v>
      </c>
      <c r="D6" s="61"/>
      <c r="E6" s="61"/>
      <c r="F6" s="61"/>
    </row>
    <row r="7" spans="1:6" ht="45" customHeight="1" x14ac:dyDescent="0.25">
      <c r="B7" s="33" t="s">
        <v>25</v>
      </c>
      <c r="C7" s="61" t="s">
        <v>27</v>
      </c>
      <c r="D7" s="61"/>
      <c r="E7" s="61"/>
      <c r="F7" s="61"/>
    </row>
    <row r="10" spans="1:6" ht="15" customHeight="1" x14ac:dyDescent="0.25">
      <c r="A10" s="29"/>
      <c r="B10" s="29"/>
      <c r="C10" s="34" t="s">
        <v>16</v>
      </c>
      <c r="D10" s="29"/>
      <c r="E10" s="29"/>
      <c r="F10" s="29"/>
    </row>
    <row r="11" spans="1:6" ht="15" customHeight="1" x14ac:dyDescent="0.25">
      <c r="C11" s="35"/>
      <c r="D11" s="36"/>
      <c r="E11" s="37" t="s">
        <v>17</v>
      </c>
      <c r="F11" s="37" t="s">
        <v>17</v>
      </c>
    </row>
    <row r="12" spans="1:6" ht="15" customHeight="1" x14ac:dyDescent="0.25">
      <c r="C12" s="23" t="s">
        <v>28</v>
      </c>
      <c r="E12" s="38"/>
      <c r="F12" s="38"/>
    </row>
    <row r="13" spans="1:6" ht="15" customHeight="1" x14ac:dyDescent="0.25">
      <c r="C13" s="22" t="s">
        <v>29</v>
      </c>
      <c r="E13" s="24"/>
      <c r="F13" s="24">
        <v>4500000</v>
      </c>
    </row>
    <row r="14" spans="1:6" ht="15" customHeight="1" x14ac:dyDescent="0.25">
      <c r="C14" s="23" t="s">
        <v>30</v>
      </c>
      <c r="E14" s="24"/>
      <c r="F14" s="24"/>
    </row>
    <row r="15" spans="1:6" ht="15" customHeight="1" x14ac:dyDescent="0.25">
      <c r="C15" s="22" t="s">
        <v>18</v>
      </c>
      <c r="E15" s="24"/>
      <c r="F15" s="24"/>
    </row>
    <row r="16" spans="1:6" ht="15" customHeight="1" x14ac:dyDescent="0.25">
      <c r="C16" s="25" t="s">
        <v>2</v>
      </c>
      <c r="E16" s="24">
        <v>1200000</v>
      </c>
      <c r="F16" s="24"/>
    </row>
    <row r="17" spans="1:6" ht="15" customHeight="1" x14ac:dyDescent="0.25">
      <c r="C17" s="25" t="s">
        <v>3</v>
      </c>
      <c r="E17" s="26">
        <v>1800000</v>
      </c>
      <c r="F17" s="24">
        <f>SUM(E16:E17)</f>
        <v>3000000</v>
      </c>
    </row>
    <row r="18" spans="1:6" ht="15" customHeight="1" x14ac:dyDescent="0.25">
      <c r="C18" s="22" t="s">
        <v>19</v>
      </c>
      <c r="E18" s="24"/>
      <c r="F18" s="26">
        <v>0</v>
      </c>
    </row>
    <row r="19" spans="1:6" ht="15" customHeight="1" x14ac:dyDescent="0.25">
      <c r="C19" s="22" t="s">
        <v>31</v>
      </c>
      <c r="E19" s="24"/>
      <c r="F19" s="24">
        <f>SUM(F17:F18)</f>
        <v>3000000</v>
      </c>
    </row>
    <row r="20" spans="1:6" ht="15.75" thickBot="1" x14ac:dyDescent="0.3">
      <c r="C20" s="22" t="s">
        <v>20</v>
      </c>
      <c r="E20" s="24"/>
      <c r="F20" s="27">
        <f>F13-F19</f>
        <v>1500000</v>
      </c>
    </row>
    <row r="21" spans="1:6" ht="15" customHeight="1" thickTop="1" x14ac:dyDescent="0.25">
      <c r="A21" s="29"/>
      <c r="B21" s="29"/>
      <c r="C21" s="29"/>
      <c r="D21" s="29"/>
      <c r="E21" s="29"/>
      <c r="F21" s="29"/>
    </row>
  </sheetData>
  <mergeCells count="5">
    <mergeCell ref="C3:F3"/>
    <mergeCell ref="C4:F4"/>
    <mergeCell ref="C5:F5"/>
    <mergeCell ref="C6:F6"/>
    <mergeCell ref="C7:F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workbookViewId="0">
      <selection activeCell="C24" sqref="C24"/>
    </sheetView>
  </sheetViews>
  <sheetFormatPr defaultRowHeight="15" x14ac:dyDescent="0.25"/>
  <cols>
    <col min="1" max="1" width="7.7109375" style="22" customWidth="1"/>
    <col min="2" max="2" width="5.7109375" style="22" customWidth="1"/>
    <col min="3" max="3" width="48" style="22" customWidth="1"/>
    <col min="4" max="4" width="9.140625" style="22"/>
    <col min="5" max="6" width="14.7109375" style="22" customWidth="1"/>
    <col min="7" max="16384" width="9.140625" style="22"/>
  </cols>
  <sheetData>
    <row r="1" spans="1:18" s="44" customFormat="1" ht="15" customHeight="1" x14ac:dyDescent="0.25">
      <c r="A1" s="39"/>
      <c r="B1" s="40" t="s">
        <v>40</v>
      </c>
      <c r="C1" s="41"/>
      <c r="D1" s="41"/>
      <c r="E1" s="42"/>
      <c r="F1" s="42"/>
      <c r="G1" s="43"/>
      <c r="H1" s="43"/>
      <c r="I1" s="43"/>
      <c r="J1" s="43"/>
      <c r="K1" s="43"/>
      <c r="L1" s="43"/>
      <c r="M1" s="43"/>
      <c r="N1" s="43"/>
      <c r="O1" s="43"/>
      <c r="P1" s="43"/>
    </row>
    <row r="2" spans="1:18" s="44" customFormat="1" ht="15" customHeight="1" x14ac:dyDescent="0.25">
      <c r="B2" s="45"/>
      <c r="C2" s="45"/>
      <c r="D2" s="45"/>
      <c r="E2" s="46" t="s">
        <v>32</v>
      </c>
      <c r="F2" s="46" t="s">
        <v>33</v>
      </c>
      <c r="G2" s="47"/>
      <c r="H2" s="48"/>
      <c r="I2" s="43"/>
      <c r="J2" s="43"/>
      <c r="K2" s="43"/>
      <c r="L2" s="43"/>
      <c r="M2" s="43"/>
      <c r="N2" s="43"/>
      <c r="O2" s="43"/>
      <c r="P2" s="43"/>
      <c r="Q2" s="43"/>
      <c r="R2" s="43"/>
    </row>
    <row r="3" spans="1:18" s="44" customFormat="1" ht="15" customHeight="1" x14ac:dyDescent="0.25">
      <c r="B3" s="45"/>
      <c r="C3" s="45"/>
      <c r="D3" s="45"/>
      <c r="E3" s="49" t="s">
        <v>0</v>
      </c>
      <c r="F3" s="49" t="s">
        <v>0</v>
      </c>
      <c r="G3" s="47"/>
      <c r="H3" s="48"/>
      <c r="I3" s="43"/>
      <c r="J3" s="43"/>
      <c r="K3" s="43"/>
      <c r="L3" s="43"/>
      <c r="M3" s="43"/>
      <c r="N3" s="43"/>
      <c r="O3" s="43"/>
      <c r="P3" s="43"/>
      <c r="Q3" s="43"/>
      <c r="R3" s="43"/>
    </row>
    <row r="4" spans="1:18" s="44" customFormat="1" ht="45" customHeight="1" x14ac:dyDescent="0.25">
      <c r="B4" s="50" t="s">
        <v>34</v>
      </c>
      <c r="C4" s="64" t="s">
        <v>41</v>
      </c>
      <c r="D4" s="64"/>
      <c r="E4" s="58"/>
      <c r="F4" s="58"/>
      <c r="G4" s="47"/>
      <c r="H4" s="48"/>
      <c r="I4" s="43"/>
      <c r="J4" s="43"/>
      <c r="K4" s="43"/>
      <c r="L4" s="43"/>
      <c r="M4" s="43"/>
      <c r="N4" s="43"/>
      <c r="O4" s="43"/>
      <c r="P4" s="43"/>
      <c r="Q4" s="43"/>
      <c r="R4" s="43"/>
    </row>
    <row r="5" spans="1:18" s="44" customFormat="1" ht="15" customHeight="1" x14ac:dyDescent="0.25">
      <c r="B5" s="9" t="s">
        <v>35</v>
      </c>
      <c r="C5" s="52" t="s">
        <v>42</v>
      </c>
      <c r="D5" s="45"/>
      <c r="E5" s="58">
        <v>140</v>
      </c>
      <c r="F5" s="58"/>
      <c r="G5" s="47"/>
      <c r="H5" s="48"/>
      <c r="I5" s="43"/>
      <c r="J5" s="43"/>
      <c r="K5" s="43"/>
      <c r="L5" s="43"/>
      <c r="M5" s="43"/>
      <c r="N5" s="43"/>
      <c r="O5" s="43"/>
      <c r="P5" s="43"/>
      <c r="Q5" s="43"/>
      <c r="R5" s="43"/>
    </row>
    <row r="6" spans="1:18" s="44" customFormat="1" ht="15" customHeight="1" x14ac:dyDescent="0.25">
      <c r="B6" s="53" t="s">
        <v>37</v>
      </c>
      <c r="C6" s="53" t="s">
        <v>43</v>
      </c>
      <c r="D6" s="45"/>
      <c r="E6" s="58"/>
      <c r="F6" s="58">
        <f>E5</f>
        <v>140</v>
      </c>
      <c r="G6" s="47"/>
      <c r="H6" s="48"/>
      <c r="I6" s="43"/>
      <c r="J6" s="43"/>
      <c r="K6" s="43"/>
      <c r="L6" s="43"/>
      <c r="M6" s="43"/>
      <c r="N6" s="43"/>
      <c r="O6" s="43"/>
      <c r="P6" s="43"/>
      <c r="Q6" s="43"/>
      <c r="R6" s="43"/>
    </row>
    <row r="7" spans="1:18" s="44" customFormat="1" ht="15" customHeight="1" x14ac:dyDescent="0.25">
      <c r="B7" s="45"/>
      <c r="C7" s="45"/>
      <c r="D7" s="45"/>
      <c r="E7" s="58"/>
      <c r="F7" s="58"/>
      <c r="G7" s="47"/>
      <c r="H7" s="48"/>
      <c r="I7" s="43"/>
      <c r="J7" s="43"/>
      <c r="K7" s="43"/>
      <c r="L7" s="43"/>
      <c r="M7" s="43"/>
      <c r="N7" s="43"/>
      <c r="O7" s="43"/>
      <c r="P7" s="43"/>
      <c r="Q7" s="43"/>
      <c r="R7" s="43"/>
    </row>
    <row r="8" spans="1:18" s="43" customFormat="1" ht="45" customHeight="1" x14ac:dyDescent="0.25">
      <c r="B8" s="50" t="s">
        <v>38</v>
      </c>
      <c r="C8" s="63" t="s">
        <v>66</v>
      </c>
      <c r="D8" s="63"/>
      <c r="E8" s="51"/>
      <c r="F8" s="51"/>
      <c r="G8" s="47"/>
      <c r="H8" s="48"/>
    </row>
    <row r="9" spans="1:18" s="43" customFormat="1" ht="15" customHeight="1" x14ac:dyDescent="0.25">
      <c r="B9" s="9" t="s">
        <v>35</v>
      </c>
      <c r="C9" s="9" t="s">
        <v>2</v>
      </c>
      <c r="D9" s="9"/>
      <c r="E9" s="52">
        <f>'Acquisition Analysis'!E16/1000</f>
        <v>1200</v>
      </c>
      <c r="F9" s="52"/>
    </row>
    <row r="10" spans="1:18" s="43" customFormat="1" ht="15" customHeight="1" x14ac:dyDescent="0.25">
      <c r="B10" s="9" t="s">
        <v>35</v>
      </c>
      <c r="C10" s="9" t="s">
        <v>43</v>
      </c>
      <c r="D10" s="9"/>
      <c r="E10" s="52">
        <f>'Acquisition Analysis'!E17/1000</f>
        <v>1800</v>
      </c>
      <c r="F10" s="52"/>
    </row>
    <row r="11" spans="1:18" s="43" customFormat="1" ht="15" customHeight="1" x14ac:dyDescent="0.25">
      <c r="B11" s="9" t="s">
        <v>35</v>
      </c>
      <c r="C11" s="9" t="s">
        <v>36</v>
      </c>
      <c r="D11" s="9"/>
      <c r="E11" s="52">
        <f>F12-(SUM(E9:E10))</f>
        <v>1500</v>
      </c>
      <c r="F11" s="52"/>
    </row>
    <row r="12" spans="1:18" s="43" customFormat="1" ht="15" customHeight="1" x14ac:dyDescent="0.25">
      <c r="B12" s="53" t="s">
        <v>37</v>
      </c>
      <c r="C12" s="53" t="s">
        <v>44</v>
      </c>
      <c r="D12" s="53"/>
      <c r="E12" s="52"/>
      <c r="F12" s="52">
        <f>'Acquisition Analysis'!F13/1000</f>
        <v>4500</v>
      </c>
    </row>
    <row r="13" spans="1:18" s="43" customFormat="1" ht="15" customHeight="1" x14ac:dyDescent="0.25">
      <c r="A13" s="54"/>
      <c r="B13" s="55"/>
      <c r="C13" s="54"/>
      <c r="D13" s="54"/>
      <c r="E13" s="56"/>
      <c r="F13" s="56"/>
    </row>
    <row r="14" spans="1:18" s="43" customFormat="1" ht="30" customHeight="1" x14ac:dyDescent="0.25">
      <c r="B14" s="50" t="s">
        <v>15</v>
      </c>
      <c r="C14" s="64" t="s">
        <v>45</v>
      </c>
      <c r="D14" s="64"/>
      <c r="E14" s="52"/>
      <c r="F14" s="52"/>
    </row>
    <row r="15" spans="1:18" s="43" customFormat="1" ht="15" customHeight="1" x14ac:dyDescent="0.25">
      <c r="B15" s="9" t="s">
        <v>35</v>
      </c>
      <c r="C15" s="52" t="s">
        <v>39</v>
      </c>
      <c r="D15" s="52"/>
      <c r="E15" s="52">
        <f>'Info extract Fin Statements'!F12</f>
        <v>90</v>
      </c>
      <c r="F15" s="52"/>
    </row>
    <row r="16" spans="1:18" s="43" customFormat="1" ht="15" customHeight="1" x14ac:dyDescent="0.25">
      <c r="B16" s="53" t="s">
        <v>37</v>
      </c>
      <c r="C16" s="53" t="s">
        <v>46</v>
      </c>
      <c r="D16" s="52"/>
      <c r="E16" s="52"/>
      <c r="F16" s="52">
        <f>'Info extract Fin Statements'!F12</f>
        <v>90</v>
      </c>
      <c r="G16" s="52"/>
    </row>
    <row r="17" spans="1:6" s="54" customFormat="1" ht="15" customHeight="1" x14ac:dyDescent="0.25">
      <c r="B17" s="56"/>
      <c r="E17" s="56"/>
      <c r="F17" s="56"/>
    </row>
    <row r="18" spans="1:6" ht="30" customHeight="1" x14ac:dyDescent="0.25">
      <c r="B18" s="50" t="s">
        <v>24</v>
      </c>
      <c r="C18" s="64" t="s">
        <v>67</v>
      </c>
      <c r="D18" s="64"/>
      <c r="E18" s="24"/>
      <c r="F18" s="24"/>
    </row>
    <row r="19" spans="1:6" x14ac:dyDescent="0.25">
      <c r="B19" s="9" t="s">
        <v>35</v>
      </c>
      <c r="C19" s="52" t="s">
        <v>47</v>
      </c>
      <c r="D19" s="52"/>
      <c r="E19" s="24">
        <f>'Info extract Fin Statements'!F12</f>
        <v>90</v>
      </c>
      <c r="F19" s="24"/>
    </row>
    <row r="20" spans="1:6" x14ac:dyDescent="0.25">
      <c r="B20" s="53" t="s">
        <v>37</v>
      </c>
      <c r="C20" s="53" t="s">
        <v>48</v>
      </c>
      <c r="D20" s="52"/>
      <c r="E20" s="24"/>
      <c r="F20" s="24">
        <f>'Info extract Fin Statements'!F12</f>
        <v>90</v>
      </c>
    </row>
    <row r="21" spans="1:6" x14ac:dyDescent="0.25">
      <c r="E21" s="24"/>
      <c r="F21" s="24"/>
    </row>
    <row r="22" spans="1:6" ht="60" customHeight="1" x14ac:dyDescent="0.25">
      <c r="B22" s="50" t="s">
        <v>25</v>
      </c>
      <c r="C22" s="64" t="s">
        <v>68</v>
      </c>
      <c r="D22" s="64"/>
      <c r="E22" s="24"/>
      <c r="F22" s="24"/>
    </row>
    <row r="23" spans="1:6" ht="30" customHeight="1" x14ac:dyDescent="0.25">
      <c r="C23" s="62" t="s">
        <v>69</v>
      </c>
      <c r="D23" s="62"/>
      <c r="E23" s="24"/>
      <c r="F23" s="24"/>
    </row>
    <row r="24" spans="1:6" x14ac:dyDescent="0.25">
      <c r="B24" s="9" t="s">
        <v>35</v>
      </c>
      <c r="C24" s="9" t="s">
        <v>43</v>
      </c>
      <c r="E24" s="24">
        <v>700</v>
      </c>
      <c r="F24" s="24"/>
    </row>
    <row r="25" spans="1:6" x14ac:dyDescent="0.25">
      <c r="B25" s="9" t="s">
        <v>35</v>
      </c>
      <c r="C25" s="9" t="s">
        <v>49</v>
      </c>
      <c r="E25" s="24">
        <v>400</v>
      </c>
      <c r="F25" s="24"/>
    </row>
    <row r="26" spans="1:6" x14ac:dyDescent="0.25">
      <c r="B26" s="53" t="s">
        <v>37</v>
      </c>
      <c r="C26" s="53" t="s">
        <v>50</v>
      </c>
      <c r="E26" s="24"/>
      <c r="F26" s="24">
        <f>E24+E25</f>
        <v>1100</v>
      </c>
    </row>
    <row r="27" spans="1:6" x14ac:dyDescent="0.25">
      <c r="E27" s="24"/>
      <c r="F27" s="24"/>
    </row>
    <row r="28" spans="1:6" x14ac:dyDescent="0.25">
      <c r="A28" s="59"/>
      <c r="B28" s="59"/>
      <c r="C28" s="59"/>
      <c r="D28" s="59"/>
      <c r="E28" s="59"/>
      <c r="F28" s="59"/>
    </row>
  </sheetData>
  <mergeCells count="6">
    <mergeCell ref="C23:D23"/>
    <mergeCell ref="C8:D8"/>
    <mergeCell ref="C14:D14"/>
    <mergeCell ref="C4:D4"/>
    <mergeCell ref="C18:D18"/>
    <mergeCell ref="C22:D22"/>
  </mergeCells>
  <pageMargins left="0.7" right="0.7" top="0.75" bottom="0.75" header="0.3" footer="0.3"/>
  <ignoredErrors>
    <ignoredError sqref="E3:F3"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workbookViewId="0">
      <selection activeCell="B9" sqref="B9:F9"/>
    </sheetView>
  </sheetViews>
  <sheetFormatPr defaultRowHeight="15" x14ac:dyDescent="0.25"/>
  <cols>
    <col min="1" max="1" width="7.7109375" style="22" customWidth="1"/>
    <col min="2" max="2" width="30.85546875" style="22" customWidth="1"/>
    <col min="3" max="4" width="9.140625" style="22"/>
    <col min="5" max="7" width="14.7109375" style="22" customWidth="1"/>
    <col min="8" max="16384" width="9.140625" style="22"/>
  </cols>
  <sheetData>
    <row r="1" spans="1:7" ht="15" customHeight="1" x14ac:dyDescent="0.25">
      <c r="B1" s="60" t="s">
        <v>53</v>
      </c>
    </row>
    <row r="2" spans="1:7" ht="15" customHeight="1" x14ac:dyDescent="0.25">
      <c r="B2" s="34" t="s">
        <v>61</v>
      </c>
      <c r="C2" s="29"/>
      <c r="D2" s="29"/>
      <c r="E2" s="29"/>
      <c r="F2" s="29"/>
      <c r="G2" s="36"/>
    </row>
    <row r="3" spans="1:7" ht="15" customHeight="1" x14ac:dyDescent="0.25">
      <c r="E3" s="57"/>
      <c r="F3" s="49" t="s">
        <v>0</v>
      </c>
    </row>
    <row r="4" spans="1:7" ht="15" customHeight="1" x14ac:dyDescent="0.25">
      <c r="B4" s="22" t="s">
        <v>62</v>
      </c>
      <c r="E4" s="28"/>
      <c r="F4" s="24">
        <f>'Info extract Fin Statements'!D12</f>
        <v>1500</v>
      </c>
    </row>
    <row r="5" spans="1:7" ht="15.75" thickBot="1" x14ac:dyDescent="0.3">
      <c r="B5" s="22" t="s">
        <v>63</v>
      </c>
      <c r="E5" s="24"/>
      <c r="F5" s="27">
        <f>F4</f>
        <v>1500</v>
      </c>
    </row>
    <row r="6" spans="1:7" ht="15" customHeight="1" thickTop="1" x14ac:dyDescent="0.25">
      <c r="A6" s="29"/>
      <c r="B6" s="29"/>
      <c r="C6" s="29"/>
      <c r="D6" s="29"/>
      <c r="E6" s="26"/>
      <c r="F6" s="26"/>
    </row>
    <row r="7" spans="1:7" ht="15" customHeight="1" x14ac:dyDescent="0.25">
      <c r="E7" s="24"/>
      <c r="F7" s="24"/>
    </row>
    <row r="8" spans="1:7" ht="60" customHeight="1" x14ac:dyDescent="0.25">
      <c r="B8" s="65" t="s">
        <v>64</v>
      </c>
      <c r="C8" s="65"/>
      <c r="D8" s="65"/>
      <c r="E8" s="65"/>
      <c r="F8" s="65"/>
    </row>
    <row r="9" spans="1:7" ht="60" customHeight="1" x14ac:dyDescent="0.25">
      <c r="B9" s="65" t="s">
        <v>65</v>
      </c>
      <c r="C9" s="65"/>
      <c r="D9" s="65"/>
      <c r="E9" s="65"/>
      <c r="F9" s="65"/>
    </row>
    <row r="10" spans="1:7" ht="15" customHeight="1" x14ac:dyDescent="0.25">
      <c r="E10" s="24"/>
      <c r="F10" s="24"/>
    </row>
    <row r="11" spans="1:7" ht="15" customHeight="1" x14ac:dyDescent="0.25">
      <c r="E11" s="24"/>
      <c r="F11" s="24"/>
    </row>
    <row r="12" spans="1:7" ht="15" customHeight="1" x14ac:dyDescent="0.25">
      <c r="E12" s="24"/>
      <c r="F12" s="24"/>
    </row>
    <row r="13" spans="1:7" ht="15" customHeight="1" x14ac:dyDescent="0.25">
      <c r="E13" s="24"/>
      <c r="F13" s="24"/>
    </row>
    <row r="14" spans="1:7" ht="15" customHeight="1" x14ac:dyDescent="0.25">
      <c r="E14" s="24"/>
      <c r="F14" s="24"/>
    </row>
    <row r="15" spans="1:7" ht="15" customHeight="1" x14ac:dyDescent="0.25">
      <c r="E15" s="24"/>
      <c r="F15" s="24"/>
    </row>
    <row r="16" spans="1:7" ht="15" customHeight="1" x14ac:dyDescent="0.25">
      <c r="E16" s="24"/>
      <c r="F16" s="24"/>
    </row>
  </sheetData>
  <mergeCells count="2">
    <mergeCell ref="B8:F8"/>
    <mergeCell ref="B9:F9"/>
  </mergeCells>
  <pageMargins left="0.7" right="0.7" top="0.75" bottom="0.75" header="0.3" footer="0.3"/>
  <ignoredErrors>
    <ignoredError sqref="F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workbookViewId="0">
      <selection sqref="A1:XFD1048576"/>
    </sheetView>
  </sheetViews>
  <sheetFormatPr defaultRowHeight="15" x14ac:dyDescent="0.25"/>
  <cols>
    <col min="1" max="1" width="7.7109375" style="22" customWidth="1"/>
    <col min="2" max="2" width="30.85546875" style="22" customWidth="1"/>
    <col min="3" max="4" width="9.140625" style="22"/>
    <col min="5" max="7" width="14.7109375" style="22" customWidth="1"/>
    <col min="8" max="16384" width="9.140625" style="22"/>
  </cols>
  <sheetData>
    <row r="1" spans="1:7" ht="15" customHeight="1" x14ac:dyDescent="0.25">
      <c r="B1" s="60" t="s">
        <v>53</v>
      </c>
    </row>
    <row r="2" spans="1:7" ht="15" customHeight="1" x14ac:dyDescent="0.25">
      <c r="B2" s="34" t="s">
        <v>54</v>
      </c>
      <c r="C2" s="29"/>
      <c r="D2" s="29"/>
      <c r="E2" s="29"/>
      <c r="F2" s="29"/>
      <c r="G2" s="36"/>
    </row>
    <row r="3" spans="1:7" ht="15" customHeight="1" x14ac:dyDescent="0.25">
      <c r="E3" s="49" t="s">
        <v>0</v>
      </c>
      <c r="F3" s="49" t="s">
        <v>0</v>
      </c>
    </row>
    <row r="4" spans="1:7" ht="15" customHeight="1" x14ac:dyDescent="0.25">
      <c r="B4" s="23" t="s">
        <v>55</v>
      </c>
      <c r="E4" s="24"/>
      <c r="F4" s="24"/>
    </row>
    <row r="5" spans="1:7" ht="15" customHeight="1" x14ac:dyDescent="0.25">
      <c r="B5" s="25" t="s">
        <v>56</v>
      </c>
      <c r="E5" s="24">
        <f>'Info extract Fin Statements'!D11</f>
        <v>2500</v>
      </c>
      <c r="F5" s="24"/>
    </row>
    <row r="6" spans="1:7" ht="15" customHeight="1" x14ac:dyDescent="0.25">
      <c r="B6" s="25" t="s">
        <v>51</v>
      </c>
      <c r="E6" s="28">
        <f>-'Cons Journal (a)'!E15</f>
        <v>-90</v>
      </c>
      <c r="F6" s="24"/>
    </row>
    <row r="7" spans="1:7" ht="15" customHeight="1" x14ac:dyDescent="0.25">
      <c r="B7" s="25" t="s">
        <v>60</v>
      </c>
      <c r="E7" s="26">
        <f>-'Cons Journal (a)'!E25</f>
        <v>-400</v>
      </c>
      <c r="F7" s="24"/>
    </row>
    <row r="8" spans="1:7" ht="15" customHeight="1" x14ac:dyDescent="0.25">
      <c r="E8" s="24"/>
      <c r="F8" s="24">
        <f>SUM(E5:E7)</f>
        <v>2010</v>
      </c>
    </row>
    <row r="9" spans="1:7" ht="15" customHeight="1" x14ac:dyDescent="0.25">
      <c r="B9" s="23" t="s">
        <v>57</v>
      </c>
      <c r="E9" s="24"/>
      <c r="F9" s="24"/>
    </row>
    <row r="10" spans="1:7" ht="15" customHeight="1" x14ac:dyDescent="0.25">
      <c r="B10" s="25" t="s">
        <v>58</v>
      </c>
      <c r="E10" s="26">
        <f>'Info extract Fin Statements'!F11</f>
        <v>170</v>
      </c>
      <c r="F10" s="24"/>
    </row>
    <row r="11" spans="1:7" ht="15" customHeight="1" x14ac:dyDescent="0.25">
      <c r="E11" s="24"/>
      <c r="F11" s="26">
        <f>SUM(E10:E10)</f>
        <v>170</v>
      </c>
    </row>
    <row r="12" spans="1:7" ht="15.75" thickBot="1" x14ac:dyDescent="0.3">
      <c r="B12" s="22" t="s">
        <v>52</v>
      </c>
      <c r="E12" s="24"/>
      <c r="F12" s="27">
        <f>SUM(F8:F11)</f>
        <v>2180</v>
      </c>
    </row>
    <row r="13" spans="1:7" ht="15" customHeight="1" thickTop="1" x14ac:dyDescent="0.25">
      <c r="A13" s="29"/>
      <c r="B13" s="29"/>
      <c r="C13" s="29"/>
      <c r="D13" s="29"/>
      <c r="E13" s="26"/>
      <c r="F13" s="26"/>
    </row>
    <row r="14" spans="1:7" ht="15" customHeight="1" x14ac:dyDescent="0.25">
      <c r="E14" s="24"/>
      <c r="F14" s="24"/>
    </row>
    <row r="15" spans="1:7" x14ac:dyDescent="0.25">
      <c r="B15" s="65" t="s">
        <v>59</v>
      </c>
      <c r="C15" s="65"/>
      <c r="D15" s="65"/>
      <c r="E15" s="65"/>
      <c r="F15" s="65"/>
    </row>
    <row r="16" spans="1:7" ht="15" customHeight="1" x14ac:dyDescent="0.25">
      <c r="E16" s="24"/>
      <c r="F16" s="24"/>
    </row>
    <row r="17" spans="5:6" ht="15" customHeight="1" x14ac:dyDescent="0.25">
      <c r="E17" s="24"/>
      <c r="F17" s="24"/>
    </row>
    <row r="18" spans="5:6" ht="15" customHeight="1" x14ac:dyDescent="0.25">
      <c r="E18" s="24"/>
      <c r="F18" s="24"/>
    </row>
    <row r="19" spans="5:6" ht="15" customHeight="1" x14ac:dyDescent="0.25">
      <c r="E19" s="24"/>
      <c r="F19" s="24"/>
    </row>
    <row r="20" spans="5:6" ht="15" customHeight="1" x14ac:dyDescent="0.25">
      <c r="E20" s="24"/>
      <c r="F20" s="24"/>
    </row>
    <row r="21" spans="5:6" ht="15" customHeight="1" x14ac:dyDescent="0.25">
      <c r="E21" s="24"/>
      <c r="F21" s="24"/>
    </row>
    <row r="22" spans="5:6" ht="15" customHeight="1" x14ac:dyDescent="0.25">
      <c r="E22" s="24"/>
      <c r="F22" s="24"/>
    </row>
    <row r="23" spans="5:6" ht="15" customHeight="1" x14ac:dyDescent="0.25">
      <c r="E23" s="24"/>
      <c r="F23" s="24"/>
    </row>
  </sheetData>
  <mergeCells count="1">
    <mergeCell ref="B15:F15"/>
  </mergeCells>
  <pageMargins left="0.7" right="0.7" top="0.75" bottom="0.75" header="0.3" footer="0.3"/>
  <ignoredErrors>
    <ignoredError sqref="E3:F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Info extract Fin Statements</vt:lpstr>
      <vt:lpstr>Acquisition Analysis</vt:lpstr>
      <vt:lpstr>Cons Journal (a)</vt:lpstr>
      <vt:lpstr>Cons Div Payable (b)</vt:lpstr>
      <vt:lpstr>Cons Profit (c)</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LECT-A504</dc:creator>
  <cp:lastModifiedBy>Peter Keet</cp:lastModifiedBy>
  <dcterms:created xsi:type="dcterms:W3CDTF">2016-07-22T06:28:18Z</dcterms:created>
  <dcterms:modified xsi:type="dcterms:W3CDTF">2016-09-02T16:45:02Z</dcterms:modified>
</cp:coreProperties>
</file>