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" yWindow="45" windowWidth="9720" windowHeight="6450"/>
  </bookViews>
  <sheets>
    <sheet name="C02" sheetId="2" r:id="rId1"/>
    <sheet name="GRAPH" sheetId="1" r:id="rId2"/>
    <sheet name="INSTRUCTIONS" sheetId="3" r:id="rId3"/>
  </sheets>
  <calcPr calcId="145621"/>
</workbook>
</file>

<file path=xl/calcChain.xml><?xml version="1.0" encoding="utf-8"?>
<calcChain xmlns="http://schemas.openxmlformats.org/spreadsheetml/2006/main">
  <c r="C56" i="2" l="1"/>
  <c r="C42" i="2" s="1"/>
  <c r="N2" i="2"/>
  <c r="N3" i="2"/>
  <c r="N4" i="2"/>
  <c r="N5" i="2"/>
  <c r="N6" i="2"/>
  <c r="N9" i="2"/>
  <c r="N10" i="2"/>
  <c r="F33" i="2"/>
  <c r="N11" i="2"/>
  <c r="F43" i="2"/>
  <c r="M12" i="2" s="1"/>
  <c r="N12" i="2"/>
  <c r="F34" i="2"/>
  <c r="M13" i="2"/>
  <c r="N13" i="2"/>
  <c r="F35" i="2"/>
  <c r="M14" i="2"/>
  <c r="N14" i="2"/>
  <c r="N15" i="2"/>
  <c r="N16" i="2"/>
  <c r="C45" i="2" l="1"/>
  <c r="C31" i="2" s="1"/>
  <c r="F38" i="2"/>
  <c r="M3" i="2" s="1"/>
  <c r="F40" i="2"/>
  <c r="M5" i="2" s="1"/>
  <c r="F41" i="2"/>
  <c r="F31" i="2" l="1"/>
  <c r="M9" i="2" s="1"/>
  <c r="F32" i="2"/>
  <c r="M10" i="2" s="1"/>
  <c r="C44" i="2"/>
  <c r="M16" i="2"/>
  <c r="F42" i="2"/>
  <c r="M15" i="2" l="1"/>
  <c r="F44" i="2"/>
  <c r="M6" i="2" s="1"/>
  <c r="F39" i="2"/>
  <c r="M4" i="2" s="1"/>
  <c r="F36" i="2"/>
  <c r="M11" i="2" s="1"/>
  <c r="F37" i="2"/>
  <c r="M2" i="2" s="1"/>
</calcChain>
</file>

<file path=xl/sharedStrings.xml><?xml version="1.0" encoding="utf-8"?>
<sst xmlns="http://schemas.openxmlformats.org/spreadsheetml/2006/main" count="111" uniqueCount="93">
  <si>
    <t>Cary</t>
  </si>
  <si>
    <t>Industry</t>
  </si>
  <si>
    <t xml:space="preserve"> ROA</t>
  </si>
  <si>
    <t xml:space="preserve"> ROE</t>
  </si>
  <si>
    <t>Ratio Analysis</t>
  </si>
  <si>
    <t xml:space="preserve"> TD/TA</t>
  </si>
  <si>
    <t xml:space="preserve"> PM</t>
  </si>
  <si>
    <t>1.  There are a number of instructions with which you should be familiar</t>
  </si>
  <si>
    <t xml:space="preserve"> M/B</t>
  </si>
  <si>
    <t xml:space="preserve"> Quick</t>
  </si>
  <si>
    <t xml:space="preserve"> Current</t>
  </si>
  <si>
    <t xml:space="preserve"> T.A.turn.</t>
  </si>
  <si>
    <t>2.  We have entered the new data for you.  All that is required of</t>
  </si>
  <si>
    <t xml:space="preserve"> P/E ratio</t>
  </si>
  <si>
    <t xml:space="preserve"> DSO </t>
  </si>
  <si>
    <t xml:space="preserve"> F.A.turn.</t>
  </si>
  <si>
    <t xml:space="preserve"> Stock Price</t>
  </si>
  <si>
    <t xml:space="preserve"> EPS</t>
  </si>
  <si>
    <t>4.  First, page down and look over the model to see what's there. Then,</t>
  </si>
  <si>
    <t xml:space="preserve"> </t>
  </si>
  <si>
    <t>INPUT DATA:</t>
  </si>
  <si>
    <t xml:space="preserve"> KEY OUTPUT:</t>
  </si>
  <si>
    <t xml:space="preserve"> Industry</t>
  </si>
  <si>
    <t>Cash</t>
  </si>
  <si>
    <t>A/R</t>
  </si>
  <si>
    <t xml:space="preserve"> Inv. turn.</t>
  </si>
  <si>
    <t>Inventories</t>
  </si>
  <si>
    <t>Land and bldg</t>
  </si>
  <si>
    <t>Machinery</t>
  </si>
  <si>
    <t>Other F.A.</t>
  </si>
  <si>
    <t>n.a.</t>
  </si>
  <si>
    <t>Accts &amp; Notes Pay.</t>
  </si>
  <si>
    <t>Accruals</t>
  </si>
  <si>
    <t>Long-term debt</t>
  </si>
  <si>
    <t>Common stock</t>
  </si>
  <si>
    <t>Retained earnings</t>
  </si>
  <si>
    <t>Total assets</t>
  </si>
  <si>
    <t>Total claims</t>
  </si>
  <si>
    <t xml:space="preserve">Income statement </t>
  </si>
  <si>
    <t>Sales</t>
  </si>
  <si>
    <t>Cost of G.S.</t>
  </si>
  <si>
    <t>Adm. &amp; sales exp.</t>
  </si>
  <si>
    <t>Depreciation</t>
  </si>
  <si>
    <t>Misc.</t>
  </si>
  <si>
    <t>Net income</t>
  </si>
  <si>
    <t>P/E ratio</t>
  </si>
  <si>
    <t>No. of shares</t>
  </si>
  <si>
    <t>Cash dividend</t>
  </si>
  <si>
    <t xml:space="preserve">    GENERAL INSTRUCTIONS FOR COMPUTERIZED PROBLEM SOLUTIONS</t>
  </si>
  <si>
    <t>We have already entered the base case data for each model in this</t>
  </si>
  <si>
    <t>file,  and the models have performed the analysis for preceding parts</t>
  </si>
  <si>
    <t>of the problem.  You will need to enter the data for each of the</t>
  </si>
  <si>
    <t>remaining parts of the problem--we indicate in each problem the parts</t>
  </si>
  <si>
    <t xml:space="preserve">1.  The input data are entered in specified cells in the INPUT DATA </t>
  </si>
  <si>
    <t xml:space="preserve">    section.  When you change an input item, the model automatically </t>
  </si>
  <si>
    <t xml:space="preserve">    recalculates the values of appropriate output data items, unless </t>
  </si>
  <si>
    <t>2.  The key output data are displayed to the right of the INPUT DATA</t>
  </si>
  <si>
    <t xml:space="preserve">    section or immediately below it.  This placement permits you to </t>
  </si>
  <si>
    <t xml:space="preserve">    change an input and instantly see how that change affects the output</t>
  </si>
  <si>
    <t xml:space="preserve">    of the model.  This is extremely useful in sensitivity analysis.</t>
  </si>
  <si>
    <t>4.  All percentages must be entered as decimals.  Dollars and other</t>
  </si>
  <si>
    <t xml:space="preserve">    numbers must be entered without dollar signs or commas.</t>
  </si>
  <si>
    <t>5.  Instructions and comments concerning specific models accompany</t>
  </si>
  <si>
    <t xml:space="preserve">3.  A graph that shows selected ratios for Cary vs. the industry </t>
  </si>
  <si>
    <t>that should be done using the spreadsheet.  However, there are several</t>
  </si>
  <si>
    <t>points worth noting before you go into a model:</t>
  </si>
  <si>
    <t>3.  Input data items that you can change are distinguished from the</t>
  </si>
  <si>
    <t xml:space="preserve">    each model. Graphs associated with the model are included in </t>
  </si>
  <si>
    <t xml:space="preserve">    another worksheet that can be accessed by clicking on the </t>
  </si>
  <si>
    <t xml:space="preserve">    worksheet labeled GRAPH at the bottom of the spreadsheet.</t>
  </si>
  <si>
    <t xml:space="preserve">     you is to enter the new cost of goods sold value and to analyze the</t>
  </si>
  <si>
    <t xml:space="preserve">     resulting ratios.  </t>
  </si>
  <si>
    <t xml:space="preserve">     average will be displayed if you click the worsheet labeled GRAPH</t>
  </si>
  <si>
    <t xml:space="preserve">     at the bottom of this spreadsheet. To return to this worksheet,</t>
  </si>
  <si>
    <t xml:space="preserve">     begin by putting Row 28 of the worksheet at the top of the screen.</t>
  </si>
  <si>
    <t xml:space="preserve">     Observe that the ratios and certain balance sheet and income</t>
  </si>
  <si>
    <t xml:space="preserve">     statement accounts change automatically. </t>
  </si>
  <si>
    <t xml:space="preserve">    you are told otherwise.  If the values do not change automatically, </t>
  </si>
  <si>
    <t xml:space="preserve">    press the F9 key to recompute the values.</t>
  </si>
  <si>
    <t xml:space="preserve">    ones you should not change.  The items that you can change are </t>
  </si>
  <si>
    <t xml:space="preserve">    highlighted in color (blue) whereas the other items are printed in black.</t>
  </si>
  <si>
    <t xml:space="preserve">     to use these computerized models.  These instructions appear in a</t>
  </si>
  <si>
    <t xml:space="preserve">     separate worksheet labeled INSTRUCTIONS. If you have not already</t>
  </si>
  <si>
    <t xml:space="preserve">     done so, you should read these instructions now. To read these</t>
  </si>
  <si>
    <t xml:space="preserve">     instructions, click on theworksheet labeled INSTRUCTIONS. </t>
  </si>
  <si>
    <t xml:space="preserve"> FA turnover</t>
  </si>
  <si>
    <t xml:space="preserve"> TA turnover</t>
  </si>
  <si>
    <t>2011 Ret. earnings</t>
  </si>
  <si>
    <t xml:space="preserve">     Now, put the cursor on C51 and change the cost of goods sold data.</t>
  </si>
  <si>
    <t>CFIN3</t>
  </si>
  <si>
    <t xml:space="preserve">© 2013 South-Western/Cengage Learning </t>
  </si>
  <si>
    <t xml:space="preserve">     click on the worksheet labeled C02 at the bottom of the GRAPH worksheet.</t>
  </si>
  <si>
    <t xml:space="preserve">Chapter 2 Spreadsheet-Related Problem Solutions (C02)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</si>
</sst>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0.0"/>
    <numFmt numFmtId="165" formatCode="0.0%"/>
    <numFmt numFmtId="166" formatCode="#,##0.0"/>
    <numFmt numFmtId="167" formatCode="&quot;$&quot;#,##0.00"/>
    <numFmt numFmtId="168" formatCode="_(* #,##0.0_);_(* \(#,##0.0\);_(* &quot;-&quot;?_);_(@_)"/>
  </numFmts>
  <fonts count="9" x14ac:knownFonts="1">
    <font>
      <sz val="12"/>
      <name val="Arial"/>
    </font>
    <font>
      <sz val="12"/>
      <name val="Arial"/>
      <family val="2"/>
    </font>
    <font>
      <sz val="8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12"/>
      <color indexed="56"/>
      <name val="Arial"/>
      <family val="2"/>
    </font>
    <font>
      <u val="singleAccounting"/>
      <sz val="12"/>
      <name val="Arial"/>
      <family val="2"/>
    </font>
    <font>
      <b/>
      <sz val="12"/>
      <color indexed="56"/>
      <name val="Arial"/>
      <family val="2"/>
    </font>
    <font>
      <sz val="12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 applyAlignment="1"/>
    <xf numFmtId="0" fontId="1" fillId="0" borderId="0" xfId="0" applyNumberFormat="1" applyFont="1" applyAlignment="1" applyProtection="1">
      <protection locked="0"/>
    </xf>
    <xf numFmtId="10" fontId="0" fillId="0" borderId="0" xfId="0" applyNumberFormat="1" applyProtection="1">
      <protection locked="0"/>
    </xf>
    <xf numFmtId="0" fontId="0" fillId="0" borderId="0" xfId="0" applyNumberFormat="1" applyProtection="1">
      <protection locked="0"/>
    </xf>
    <xf numFmtId="4" fontId="0" fillId="0" borderId="0" xfId="0" applyNumberFormat="1"/>
    <xf numFmtId="0" fontId="0" fillId="2" borderId="0" xfId="0" applyFill="1" applyAlignment="1"/>
    <xf numFmtId="0" fontId="3" fillId="2" borderId="0" xfId="0" applyNumberFormat="1" applyFont="1" applyFill="1" applyAlignment="1"/>
    <xf numFmtId="0" fontId="4" fillId="2" borderId="0" xfId="0" applyFont="1" applyFill="1" applyAlignment="1"/>
    <xf numFmtId="4" fontId="4" fillId="0" borderId="0" xfId="0" applyNumberFormat="1" applyFont="1"/>
    <xf numFmtId="0" fontId="4" fillId="0" borderId="0" xfId="0" applyFont="1" applyAlignment="1"/>
    <xf numFmtId="3" fontId="4" fillId="0" borderId="0" xfId="0" applyNumberFormat="1" applyFont="1"/>
    <xf numFmtId="0" fontId="4" fillId="3" borderId="0" xfId="0" applyFont="1" applyFill="1" applyAlignment="1"/>
    <xf numFmtId="0" fontId="4" fillId="3" borderId="0" xfId="0" applyNumberFormat="1" applyFont="1" applyFill="1" applyProtection="1">
      <protection locked="0"/>
    </xf>
    <xf numFmtId="0" fontId="4" fillId="3" borderId="0" xfId="0" applyNumberFormat="1" applyFont="1" applyFill="1" applyAlignment="1" applyProtection="1">
      <protection locked="0"/>
    </xf>
    <xf numFmtId="0" fontId="0" fillId="3" borderId="0" xfId="0" applyFill="1" applyAlignment="1"/>
    <xf numFmtId="0" fontId="1" fillId="2" borderId="0" xfId="0" applyFont="1" applyFill="1" applyAlignment="1"/>
    <xf numFmtId="0" fontId="1" fillId="0" borderId="0" xfId="0" applyFont="1" applyAlignment="1"/>
    <xf numFmtId="10" fontId="1" fillId="0" borderId="0" xfId="0" applyNumberFormat="1" applyFont="1" applyProtection="1">
      <protection locked="0"/>
    </xf>
    <xf numFmtId="164" fontId="1" fillId="0" borderId="0" xfId="0" applyNumberFormat="1" applyFont="1" applyProtection="1">
      <protection locked="0"/>
    </xf>
    <xf numFmtId="0" fontId="1" fillId="0" borderId="0" xfId="0" applyNumberFormat="1" applyFont="1" applyProtection="1">
      <protection locked="0"/>
    </xf>
    <xf numFmtId="0" fontId="1" fillId="2" borderId="0" xfId="0" applyNumberFormat="1" applyFont="1" applyFill="1" applyAlignment="1"/>
    <xf numFmtId="167" fontId="1" fillId="0" borderId="0" xfId="0" applyNumberFormat="1" applyFont="1" applyProtection="1">
      <protection locked="0"/>
    </xf>
    <xf numFmtId="0" fontId="5" fillId="0" borderId="0" xfId="0" applyNumberFormat="1" applyFont="1" applyAlignment="1" applyProtection="1">
      <protection locked="0"/>
    </xf>
    <xf numFmtId="0" fontId="5" fillId="0" borderId="0" xfId="0" applyFont="1" applyAlignment="1"/>
    <xf numFmtId="0" fontId="5" fillId="0" borderId="0" xfId="0" applyNumberFormat="1" applyFont="1" applyAlignment="1" applyProtection="1">
      <alignment horizontal="center"/>
      <protection locked="0"/>
    </xf>
    <xf numFmtId="42" fontId="1" fillId="0" borderId="0" xfId="0" applyNumberFormat="1" applyFont="1"/>
    <xf numFmtId="0" fontId="1" fillId="0" borderId="0" xfId="0" applyNumberFormat="1" applyFont="1" applyAlignment="1"/>
    <xf numFmtId="164" fontId="1" fillId="0" borderId="0" xfId="0" applyNumberFormat="1" applyFont="1"/>
    <xf numFmtId="41" fontId="5" fillId="0" borderId="0" xfId="0" applyNumberFormat="1" applyFont="1" applyProtection="1">
      <protection locked="0"/>
    </xf>
    <xf numFmtId="41" fontId="1" fillId="0" borderId="0" xfId="0" applyNumberFormat="1" applyFont="1"/>
    <xf numFmtId="3" fontId="1" fillId="0" borderId="0" xfId="0" applyNumberFormat="1" applyFont="1"/>
    <xf numFmtId="166" fontId="1" fillId="0" borderId="0" xfId="0" applyNumberFormat="1" applyFont="1"/>
    <xf numFmtId="41" fontId="1" fillId="0" borderId="0" xfId="0" applyNumberFormat="1" applyFont="1" applyAlignment="1"/>
    <xf numFmtId="165" fontId="1" fillId="0" borderId="0" xfId="0" applyNumberFormat="1" applyFont="1"/>
    <xf numFmtId="42" fontId="5" fillId="0" borderId="0" xfId="0" applyNumberFormat="1" applyFont="1" applyProtection="1">
      <protection locked="0"/>
    </xf>
    <xf numFmtId="167" fontId="1" fillId="0" borderId="0" xfId="0" applyNumberFormat="1" applyFont="1"/>
    <xf numFmtId="0" fontId="1" fillId="0" borderId="0" xfId="0" applyNumberFormat="1" applyFont="1" applyAlignment="1">
      <alignment horizontal="right"/>
    </xf>
    <xf numFmtId="41" fontId="6" fillId="0" borderId="0" xfId="0" applyNumberFormat="1" applyFont="1"/>
    <xf numFmtId="2" fontId="1" fillId="0" borderId="0" xfId="0" applyNumberFormat="1" applyFont="1"/>
    <xf numFmtId="41" fontId="1" fillId="0" borderId="0" xfId="0" applyNumberFormat="1" applyFont="1" applyProtection="1">
      <protection locked="0"/>
    </xf>
    <xf numFmtId="41" fontId="1" fillId="0" borderId="0" xfId="0" applyNumberFormat="1" applyFont="1" applyAlignment="1">
      <alignment horizontal="fill"/>
    </xf>
    <xf numFmtId="168" fontId="5" fillId="0" borderId="0" xfId="0" applyNumberFormat="1" applyFont="1" applyProtection="1">
      <protection locked="0"/>
    </xf>
    <xf numFmtId="44" fontId="1" fillId="0" borderId="0" xfId="0" applyNumberFormat="1" applyFont="1"/>
    <xf numFmtId="4" fontId="1" fillId="0" borderId="0" xfId="0" applyNumberFormat="1" applyFont="1"/>
    <xf numFmtId="0" fontId="8" fillId="3" borderId="0" xfId="0" applyNumberFormat="1" applyFont="1" applyFill="1" applyAlignment="1" applyProtection="1">
      <protection locked="0"/>
    </xf>
    <xf numFmtId="0" fontId="1" fillId="3" borderId="0" xfId="0" applyFont="1" applyFill="1" applyAlignment="1"/>
    <xf numFmtId="0" fontId="1" fillId="3" borderId="0" xfId="0" applyNumberFormat="1" applyFont="1" applyFill="1" applyProtection="1">
      <protection locked="0"/>
    </xf>
    <xf numFmtId="0" fontId="1" fillId="3" borderId="0" xfId="0" applyNumberFormat="1" applyFont="1" applyFill="1" applyAlignment="1" applyProtection="1">
      <protection locked="0"/>
    </xf>
    <xf numFmtId="0" fontId="7" fillId="2" borderId="0" xfId="0" applyNumberFormat="1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1534309723385"/>
          <c:y val="7.4850408826500556E-2"/>
          <c:w val="0.68548567048279596"/>
          <c:h val="0.68862376120380508"/>
        </c:manualLayout>
      </c:layout>
      <c:barChart>
        <c:barDir val="col"/>
        <c:grouping val="clustered"/>
        <c:varyColors val="0"/>
        <c:ser>
          <c:idx val="0"/>
          <c:order val="0"/>
          <c:tx>
            <c:v>Cary</c:v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'C02'!$D$31:$D$44</c:f>
              <c:strCache>
                <c:ptCount val="14"/>
                <c:pt idx="0">
                  <c:v> Quick</c:v>
                </c:pt>
                <c:pt idx="1">
                  <c:v> Current</c:v>
                </c:pt>
                <c:pt idx="2">
                  <c:v> Inv. turn.</c:v>
                </c:pt>
                <c:pt idx="3">
                  <c:v> DSO </c:v>
                </c:pt>
                <c:pt idx="4">
                  <c:v> FA turnover</c:v>
                </c:pt>
                <c:pt idx="5">
                  <c:v> TA turnover</c:v>
                </c:pt>
                <c:pt idx="6">
                  <c:v> ROA</c:v>
                </c:pt>
                <c:pt idx="7">
                  <c:v> ROE</c:v>
                </c:pt>
                <c:pt idx="8">
                  <c:v> TD/TA</c:v>
                </c:pt>
                <c:pt idx="9">
                  <c:v> PM</c:v>
                </c:pt>
                <c:pt idx="10">
                  <c:v> EPS</c:v>
                </c:pt>
                <c:pt idx="11">
                  <c:v> Stock Price</c:v>
                </c:pt>
                <c:pt idx="12">
                  <c:v> P/E ratio</c:v>
                </c:pt>
                <c:pt idx="13">
                  <c:v> M/B</c:v>
                </c:pt>
              </c:strCache>
            </c:strRef>
          </c:cat>
          <c:val>
            <c:numRef>
              <c:f>'C02'!$F$31:$F$44</c:f>
              <c:numCache>
                <c:formatCode>0.0</c:formatCode>
                <c:ptCount val="14"/>
                <c:pt idx="0">
                  <c:v>0.84883720930232553</c:v>
                </c:pt>
                <c:pt idx="1">
                  <c:v>2.3338870431893688</c:v>
                </c:pt>
                <c:pt idx="2">
                  <c:v>4.0044742729306488</c:v>
                </c:pt>
                <c:pt idx="3" formatCode="#,##0">
                  <c:v>36.83916083916084</c:v>
                </c:pt>
                <c:pt idx="4" formatCode="#,##0.0">
                  <c:v>9.9535962877030162</c:v>
                </c:pt>
                <c:pt idx="5">
                  <c:v>2.3366013071895426</c:v>
                </c:pt>
                <c:pt idx="6" formatCode="0.0%">
                  <c:v>5.9045751633986926E-2</c:v>
                </c:pt>
                <c:pt idx="7" formatCode="0.0%">
                  <c:v>0.13065769967820082</c:v>
                </c:pt>
                <c:pt idx="8" formatCode="0.0%">
                  <c:v>0.54808823529411765</c:v>
                </c:pt>
                <c:pt idx="9" formatCode="0.0%">
                  <c:v>2.5269930069930072E-2</c:v>
                </c:pt>
                <c:pt idx="10" formatCode="&quot;$&quot;#,##0.00">
                  <c:v>4.7133913043478257</c:v>
                </c:pt>
                <c:pt idx="11" formatCode="&quot;$&quot;#,##0.00">
                  <c:v>23.566956521739129</c:v>
                </c:pt>
                <c:pt idx="12">
                  <c:v>5</c:v>
                </c:pt>
                <c:pt idx="13" formatCode="0.00">
                  <c:v>0.65328849839100411</c:v>
                </c:pt>
              </c:numCache>
            </c:numRef>
          </c:val>
        </c:ser>
        <c:ser>
          <c:idx val="1"/>
          <c:order val="1"/>
          <c:tx>
            <c:v>Industry</c:v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'C02'!$D$31:$D$44</c:f>
              <c:strCache>
                <c:ptCount val="14"/>
                <c:pt idx="0">
                  <c:v> Quick</c:v>
                </c:pt>
                <c:pt idx="1">
                  <c:v> Current</c:v>
                </c:pt>
                <c:pt idx="2">
                  <c:v> Inv. turn.</c:v>
                </c:pt>
                <c:pt idx="3">
                  <c:v> DSO </c:v>
                </c:pt>
                <c:pt idx="4">
                  <c:v> FA turnover</c:v>
                </c:pt>
                <c:pt idx="5">
                  <c:v> TA turnover</c:v>
                </c:pt>
                <c:pt idx="6">
                  <c:v> ROA</c:v>
                </c:pt>
                <c:pt idx="7">
                  <c:v> ROE</c:v>
                </c:pt>
                <c:pt idx="8">
                  <c:v> TD/TA</c:v>
                </c:pt>
                <c:pt idx="9">
                  <c:v> PM</c:v>
                </c:pt>
                <c:pt idx="10">
                  <c:v> EPS</c:v>
                </c:pt>
                <c:pt idx="11">
                  <c:v> Stock Price</c:v>
                </c:pt>
                <c:pt idx="12">
                  <c:v> P/E ratio</c:v>
                </c:pt>
                <c:pt idx="13">
                  <c:v> M/B</c:v>
                </c:pt>
              </c:strCache>
            </c:strRef>
          </c:cat>
          <c:val>
            <c:numRef>
              <c:f>'C02'!$G$31:$G$44</c:f>
              <c:numCache>
                <c:formatCode>General</c:formatCode>
                <c:ptCount val="14"/>
                <c:pt idx="0" formatCode="0.0">
                  <c:v>1</c:v>
                </c:pt>
                <c:pt idx="1">
                  <c:v>2.7</c:v>
                </c:pt>
                <c:pt idx="2" formatCode="0.0">
                  <c:v>5.8</c:v>
                </c:pt>
                <c:pt idx="3">
                  <c:v>32</c:v>
                </c:pt>
                <c:pt idx="4" formatCode="0.0">
                  <c:v>13</c:v>
                </c:pt>
                <c:pt idx="5">
                  <c:v>2.6</c:v>
                </c:pt>
                <c:pt idx="6" formatCode="0.0%">
                  <c:v>9.0999999999999998E-2</c:v>
                </c:pt>
                <c:pt idx="7" formatCode="0.0%">
                  <c:v>0.182</c:v>
                </c:pt>
                <c:pt idx="8" formatCode="0.0%">
                  <c:v>0.5</c:v>
                </c:pt>
                <c:pt idx="9" formatCode="0.0%">
                  <c:v>3.5000000000000003E-2</c:v>
                </c:pt>
                <c:pt idx="10">
                  <c:v>0</c:v>
                </c:pt>
                <c:pt idx="11">
                  <c:v>0</c:v>
                </c:pt>
                <c:pt idx="12" formatCode="0.0">
                  <c:v>6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334976"/>
        <c:axId val="54336512"/>
      </c:barChart>
      <c:catAx>
        <c:axId val="543349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43365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54336512"/>
        <c:scaling>
          <c:orientation val="minMax"/>
        </c:scaling>
        <c:delete val="0"/>
        <c:axPos val="l"/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334976"/>
        <c:crosses val="autoZero"/>
        <c:crossBetween val="between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527107498659447"/>
          <c:y val="0.35928206578968047"/>
          <c:w val="0.15322608867439957"/>
          <c:h val="0.116766781397834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66727430753355"/>
          <c:y val="7.5757799946140944E-2"/>
          <c:w val="0.5600018229226007"/>
          <c:h val="0.78182049544417453"/>
        </c:manualLayout>
      </c:layout>
      <c:barChart>
        <c:barDir val="col"/>
        <c:grouping val="clustered"/>
        <c:varyColors val="0"/>
        <c:ser>
          <c:idx val="0"/>
          <c:order val="0"/>
          <c:tx>
            <c:v>Cary</c:v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'C02'!$D$37:$D$40</c:f>
              <c:strCache>
                <c:ptCount val="4"/>
                <c:pt idx="0">
                  <c:v> ROA</c:v>
                </c:pt>
                <c:pt idx="1">
                  <c:v> ROE</c:v>
                </c:pt>
                <c:pt idx="2">
                  <c:v> TD/TA</c:v>
                </c:pt>
                <c:pt idx="3">
                  <c:v> PM</c:v>
                </c:pt>
              </c:strCache>
            </c:strRef>
          </c:cat>
          <c:val>
            <c:numRef>
              <c:f>'C02'!$F$37:$F$40</c:f>
              <c:numCache>
                <c:formatCode>0.0%</c:formatCode>
                <c:ptCount val="4"/>
                <c:pt idx="0">
                  <c:v>5.9045751633986926E-2</c:v>
                </c:pt>
                <c:pt idx="1">
                  <c:v>0.13065769967820082</c:v>
                </c:pt>
                <c:pt idx="2">
                  <c:v>0.54808823529411765</c:v>
                </c:pt>
                <c:pt idx="3">
                  <c:v>2.5269930069930072E-2</c:v>
                </c:pt>
              </c:numCache>
            </c:numRef>
          </c:val>
        </c:ser>
        <c:ser>
          <c:idx val="1"/>
          <c:order val="1"/>
          <c:tx>
            <c:v>Industry</c:v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'C02'!$D$37:$D$40</c:f>
              <c:strCache>
                <c:ptCount val="4"/>
                <c:pt idx="0">
                  <c:v> ROA</c:v>
                </c:pt>
                <c:pt idx="1">
                  <c:v> ROE</c:v>
                </c:pt>
                <c:pt idx="2">
                  <c:v> TD/TA</c:v>
                </c:pt>
                <c:pt idx="3">
                  <c:v> PM</c:v>
                </c:pt>
              </c:strCache>
            </c:strRef>
          </c:cat>
          <c:val>
            <c:numRef>
              <c:f>'C02'!$G$37:$G$40</c:f>
              <c:numCache>
                <c:formatCode>0.0%</c:formatCode>
                <c:ptCount val="4"/>
                <c:pt idx="0">
                  <c:v>9.0999999999999998E-2</c:v>
                </c:pt>
                <c:pt idx="1">
                  <c:v>0.182</c:v>
                </c:pt>
                <c:pt idx="2">
                  <c:v>0.5</c:v>
                </c:pt>
                <c:pt idx="3">
                  <c:v>3.5000000000000003E-2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345088"/>
        <c:axId val="53564544"/>
      </c:barChart>
      <c:catAx>
        <c:axId val="5434508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35645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564544"/>
        <c:scaling>
          <c:orientation val="minMax"/>
        </c:scaling>
        <c:delete val="0"/>
        <c:axPos val="l"/>
        <c:numFmt formatCode="0.0%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345088"/>
        <c:crosses val="autoZero"/>
        <c:crossBetween val="between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8333578302712159"/>
          <c:y val="0.40606187862880777"/>
          <c:w val="0.1900006999125109"/>
          <c:h val="0.118182136323868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0</xdr:rowOff>
    </xdr:from>
    <xdr:to>
      <xdr:col>4</xdr:col>
      <xdr:colOff>552450</xdr:colOff>
      <xdr:row>17</xdr:row>
      <xdr:rowOff>133350</xdr:rowOff>
    </xdr:to>
    <xdr:graphicFrame macro="">
      <xdr:nvGraphicFramePr>
        <xdr:cNvPr id="10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704850</xdr:colOff>
      <xdr:row>1</xdr:row>
      <xdr:rowOff>0</xdr:rowOff>
    </xdr:from>
    <xdr:to>
      <xdr:col>8</xdr:col>
      <xdr:colOff>514350</xdr:colOff>
      <xdr:row>17</xdr:row>
      <xdr:rowOff>95250</xdr:rowOff>
    </xdr:to>
    <xdr:graphicFrame macro="">
      <xdr:nvGraphicFramePr>
        <xdr:cNvPr id="10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D100"/>
  <sheetViews>
    <sheetView showGridLines="0" tabSelected="1" showOutlineSymbols="0" zoomScale="87" zoomScaleNormal="87" workbookViewId="0">
      <selection activeCell="A2" sqref="A2"/>
    </sheetView>
  </sheetViews>
  <sheetFormatPr defaultColWidth="9.6640625" defaultRowHeight="15" x14ac:dyDescent="0.2"/>
  <cols>
    <col min="1" max="1" width="11.6640625" customWidth="1"/>
    <col min="2" max="2" width="7.6640625" customWidth="1"/>
    <col min="3" max="3" width="11.6640625" customWidth="1"/>
    <col min="4" max="5" width="9.6640625" customWidth="1"/>
    <col min="6" max="6" width="8.6640625" customWidth="1"/>
    <col min="7" max="11" width="9.6640625" customWidth="1"/>
    <col min="12" max="14" width="9.6640625" hidden="1" customWidth="1"/>
  </cols>
  <sheetData>
    <row r="1" spans="1:30" x14ac:dyDescent="0.2">
      <c r="A1" s="6" t="s">
        <v>92</v>
      </c>
      <c r="B1" s="5"/>
      <c r="C1" s="5"/>
      <c r="D1" s="5"/>
      <c r="E1" s="5"/>
      <c r="F1" s="5"/>
      <c r="G1" s="5"/>
      <c r="L1" s="3"/>
      <c r="M1" s="3" t="s">
        <v>0</v>
      </c>
      <c r="N1" s="3" t="s">
        <v>1</v>
      </c>
      <c r="O1" s="3"/>
      <c r="P1" s="3"/>
    </row>
    <row r="2" spans="1:30" x14ac:dyDescent="0.2">
      <c r="A2" s="5"/>
      <c r="B2" s="5"/>
      <c r="C2" s="5"/>
      <c r="D2" s="5"/>
      <c r="E2" s="5"/>
      <c r="F2" s="5"/>
      <c r="G2" s="5"/>
      <c r="L2" s="1" t="s">
        <v>2</v>
      </c>
      <c r="M2" s="2">
        <f>$F$37</f>
        <v>5.9045751633986926E-2</v>
      </c>
      <c r="N2" s="2">
        <f>$G$37</f>
        <v>9.0999999999999998E-2</v>
      </c>
      <c r="O2" s="3"/>
      <c r="P2" s="3"/>
    </row>
    <row r="3" spans="1:30" x14ac:dyDescent="0.2">
      <c r="A3" s="5"/>
      <c r="B3" s="5"/>
      <c r="C3" s="5"/>
      <c r="D3" s="5"/>
      <c r="E3" s="5"/>
      <c r="F3" s="5"/>
      <c r="G3" s="5"/>
      <c r="H3" s="4"/>
      <c r="L3" s="1" t="s">
        <v>3</v>
      </c>
      <c r="M3" s="2">
        <f>$F$38</f>
        <v>0.13065769967820082</v>
      </c>
      <c r="N3" s="2">
        <f>$G$38</f>
        <v>0.182</v>
      </c>
      <c r="O3" s="3"/>
      <c r="P3" s="3"/>
    </row>
    <row r="4" spans="1:30" ht="15.75" x14ac:dyDescent="0.25">
      <c r="A4" s="48" t="s">
        <v>4</v>
      </c>
      <c r="B4" s="49"/>
      <c r="C4" s="49"/>
      <c r="D4" s="49"/>
      <c r="E4" s="49"/>
      <c r="F4" s="49"/>
      <c r="G4" s="49"/>
      <c r="H4" s="8"/>
      <c r="L4" s="1" t="s">
        <v>5</v>
      </c>
      <c r="M4" s="2">
        <f>$F$39</f>
        <v>0.54808823529411765</v>
      </c>
      <c r="N4" s="2">
        <f>$G$39</f>
        <v>0.5</v>
      </c>
      <c r="O4" s="3"/>
      <c r="P4" s="3"/>
    </row>
    <row r="5" spans="1:30" x14ac:dyDescent="0.2">
      <c r="A5" s="7"/>
      <c r="B5" s="7"/>
      <c r="C5" s="7"/>
      <c r="D5" s="7"/>
      <c r="E5" s="7"/>
      <c r="F5" s="7"/>
      <c r="G5" s="7"/>
      <c r="H5" s="9"/>
      <c r="L5" s="1" t="s">
        <v>6</v>
      </c>
      <c r="M5" s="2">
        <f>$F$40</f>
        <v>2.5269930069930072E-2</v>
      </c>
      <c r="N5" s="2">
        <f>$G$40</f>
        <v>3.5000000000000003E-2</v>
      </c>
      <c r="O5" s="3"/>
      <c r="P5" s="3"/>
    </row>
    <row r="6" spans="1:30" x14ac:dyDescent="0.2">
      <c r="A6" s="15" t="s">
        <v>7</v>
      </c>
      <c r="B6" s="15"/>
      <c r="C6" s="15"/>
      <c r="D6" s="15"/>
      <c r="E6" s="15"/>
      <c r="F6" s="15"/>
      <c r="G6" s="15"/>
      <c r="H6" s="16"/>
      <c r="I6" s="16"/>
      <c r="J6" s="16"/>
      <c r="K6" s="16"/>
      <c r="L6" s="1" t="s">
        <v>8</v>
      </c>
      <c r="M6" s="17">
        <f>$F$44</f>
        <v>0.65328849839100411</v>
      </c>
      <c r="N6" s="18" t="str">
        <f>$G$44</f>
        <v>n.a.</v>
      </c>
      <c r="O6" s="19"/>
      <c r="P6" s="19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</row>
    <row r="7" spans="1:30" x14ac:dyDescent="0.2">
      <c r="A7" s="15" t="s">
        <v>81</v>
      </c>
      <c r="B7" s="15"/>
      <c r="C7" s="15"/>
      <c r="D7" s="15"/>
      <c r="E7" s="15"/>
      <c r="F7" s="15"/>
      <c r="G7" s="15"/>
      <c r="H7" s="16"/>
      <c r="I7" s="16"/>
      <c r="J7" s="16"/>
      <c r="K7" s="16"/>
      <c r="L7" s="19"/>
      <c r="M7" s="19"/>
      <c r="N7" s="19"/>
      <c r="O7" s="19"/>
      <c r="P7" s="19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</row>
    <row r="8" spans="1:30" x14ac:dyDescent="0.2">
      <c r="A8" s="15" t="s">
        <v>82</v>
      </c>
      <c r="B8" s="15"/>
      <c r="C8" s="15"/>
      <c r="D8" s="15"/>
      <c r="E8" s="15"/>
      <c r="F8" s="15"/>
      <c r="G8" s="15"/>
      <c r="H8" s="16"/>
      <c r="I8" s="16"/>
      <c r="J8" s="16"/>
      <c r="K8" s="16"/>
      <c r="L8" s="19"/>
      <c r="M8" s="19"/>
      <c r="N8" s="19"/>
      <c r="O8" s="19"/>
      <c r="P8" s="19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</row>
    <row r="9" spans="1:30" x14ac:dyDescent="0.2">
      <c r="A9" s="15" t="s">
        <v>83</v>
      </c>
      <c r="B9" s="15"/>
      <c r="C9" s="15"/>
      <c r="D9" s="15"/>
      <c r="E9" s="15"/>
      <c r="F9" s="15"/>
      <c r="G9" s="15"/>
      <c r="H9" s="16"/>
      <c r="I9" s="16"/>
      <c r="J9" s="16"/>
      <c r="K9" s="16"/>
      <c r="L9" s="1" t="s">
        <v>9</v>
      </c>
      <c r="M9" s="18">
        <f>$F$31</f>
        <v>0.84883720930232553</v>
      </c>
      <c r="N9" s="18">
        <f>$G$31</f>
        <v>1</v>
      </c>
      <c r="O9" s="19"/>
      <c r="P9" s="19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x14ac:dyDescent="0.2">
      <c r="A10" s="15" t="s">
        <v>84</v>
      </c>
      <c r="B10" s="15"/>
      <c r="C10" s="15"/>
      <c r="D10" s="15"/>
      <c r="E10" s="15"/>
      <c r="F10" s="15"/>
      <c r="G10" s="15"/>
      <c r="H10" s="16"/>
      <c r="I10" s="16"/>
      <c r="J10" s="16"/>
      <c r="K10" s="16"/>
      <c r="L10" s="1" t="s">
        <v>10</v>
      </c>
      <c r="M10" s="18">
        <f>$F$32</f>
        <v>2.3338870431893688</v>
      </c>
      <c r="N10" s="18">
        <f>$G$32</f>
        <v>2.7</v>
      </c>
      <c r="O10" s="19"/>
      <c r="P10" s="19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x14ac:dyDescent="0.2">
      <c r="A11" s="15"/>
      <c r="B11" s="15"/>
      <c r="C11" s="15"/>
      <c r="D11" s="15"/>
      <c r="E11" s="15"/>
      <c r="F11" s="15"/>
      <c r="G11" s="15"/>
      <c r="H11" s="16"/>
      <c r="I11" s="16"/>
      <c r="J11" s="16"/>
      <c r="K11" s="16"/>
      <c r="L11" s="1" t="s">
        <v>11</v>
      </c>
      <c r="M11" s="18">
        <f>$F$36</f>
        <v>2.3366013071895426</v>
      </c>
      <c r="N11" s="18">
        <f>$G$36</f>
        <v>2.6</v>
      </c>
      <c r="O11" s="19"/>
      <c r="P11" s="19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x14ac:dyDescent="0.2">
      <c r="A12" s="15" t="s">
        <v>12</v>
      </c>
      <c r="B12" s="15"/>
      <c r="C12" s="15"/>
      <c r="D12" s="15"/>
      <c r="E12" s="15"/>
      <c r="F12" s="15"/>
      <c r="G12" s="15"/>
      <c r="H12" s="16"/>
      <c r="I12" s="16"/>
      <c r="J12" s="16"/>
      <c r="K12" s="16"/>
      <c r="L12" s="1" t="s">
        <v>13</v>
      </c>
      <c r="M12" s="18">
        <f>$F$43</f>
        <v>5</v>
      </c>
      <c r="N12" s="18">
        <f>$G$43</f>
        <v>6</v>
      </c>
      <c r="O12" s="19"/>
      <c r="P12" s="19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x14ac:dyDescent="0.2">
      <c r="A13" s="15" t="s">
        <v>70</v>
      </c>
      <c r="B13" s="15"/>
      <c r="C13" s="15"/>
      <c r="D13" s="15"/>
      <c r="E13" s="15"/>
      <c r="F13" s="15"/>
      <c r="G13" s="15"/>
      <c r="H13" s="16"/>
      <c r="I13" s="16"/>
      <c r="J13" s="16"/>
      <c r="K13" s="16"/>
      <c r="L13" s="1" t="s">
        <v>14</v>
      </c>
      <c r="M13" s="18">
        <f>F$34</f>
        <v>36.83916083916084</v>
      </c>
      <c r="N13" s="18">
        <f>G$34</f>
        <v>32</v>
      </c>
      <c r="O13" s="19"/>
      <c r="P13" s="19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x14ac:dyDescent="0.2">
      <c r="A14" s="15" t="s">
        <v>71</v>
      </c>
      <c r="B14" s="15"/>
      <c r="C14" s="15"/>
      <c r="D14" s="15"/>
      <c r="E14" s="15"/>
      <c r="F14" s="15"/>
      <c r="G14" s="15"/>
      <c r="H14" s="16"/>
      <c r="I14" s="16"/>
      <c r="J14" s="16"/>
      <c r="K14" s="16"/>
      <c r="L14" s="1" t="s">
        <v>15</v>
      </c>
      <c r="M14" s="18">
        <f>F$35</f>
        <v>9.9535962877030162</v>
      </c>
      <c r="N14" s="18">
        <f>G$35</f>
        <v>13</v>
      </c>
      <c r="O14" s="19"/>
      <c r="P14" s="19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x14ac:dyDescent="0.2">
      <c r="A15" s="15"/>
      <c r="B15" s="15"/>
      <c r="C15" s="15"/>
      <c r="D15" s="15"/>
      <c r="E15" s="15"/>
      <c r="F15" s="15"/>
      <c r="G15" s="15"/>
      <c r="H15" s="16"/>
      <c r="I15" s="16"/>
      <c r="J15" s="16"/>
      <c r="K15" s="16"/>
      <c r="L15" s="1" t="s">
        <v>16</v>
      </c>
      <c r="M15" s="18">
        <f>F$42</f>
        <v>23.566956521739129</v>
      </c>
      <c r="N15" s="18" t="str">
        <f>G$42</f>
        <v>n.a.</v>
      </c>
      <c r="O15" s="19"/>
      <c r="P15" s="19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x14ac:dyDescent="0.2">
      <c r="A16" s="20" t="s">
        <v>63</v>
      </c>
      <c r="B16" s="15"/>
      <c r="C16" s="15"/>
      <c r="D16" s="15"/>
      <c r="E16" s="15"/>
      <c r="F16" s="15"/>
      <c r="G16" s="15"/>
      <c r="H16" s="16"/>
      <c r="I16" s="16"/>
      <c r="J16" s="16"/>
      <c r="K16" s="16"/>
      <c r="L16" s="1" t="s">
        <v>17</v>
      </c>
      <c r="M16" s="21">
        <f>$F$41</f>
        <v>4.7133913043478257</v>
      </c>
      <c r="N16" s="21" t="str">
        <f>$G$41</f>
        <v>n.a.</v>
      </c>
      <c r="O16" s="19"/>
      <c r="P16" s="19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x14ac:dyDescent="0.2">
      <c r="A17" s="20" t="s">
        <v>72</v>
      </c>
      <c r="B17" s="15"/>
      <c r="C17" s="15"/>
      <c r="D17" s="15"/>
      <c r="E17" s="15"/>
      <c r="F17" s="15"/>
      <c r="G17" s="15"/>
      <c r="H17" s="16"/>
      <c r="I17" s="16"/>
      <c r="J17" s="16"/>
      <c r="K17" s="16"/>
      <c r="L17" s="19"/>
      <c r="M17" s="19"/>
      <c r="N17" s="19"/>
      <c r="O17" s="19"/>
      <c r="P17" s="19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x14ac:dyDescent="0.2">
      <c r="A18" s="20" t="s">
        <v>73</v>
      </c>
      <c r="B18" s="15"/>
      <c r="C18" s="15"/>
      <c r="D18" s="15"/>
      <c r="E18" s="15"/>
      <c r="F18" s="15"/>
      <c r="G18" s="15"/>
      <c r="H18" s="16"/>
      <c r="I18" s="16"/>
      <c r="J18" s="16"/>
      <c r="K18" s="16"/>
      <c r="L18" s="19"/>
      <c r="M18" s="19"/>
      <c r="N18" s="19"/>
      <c r="O18" s="19"/>
      <c r="P18" s="19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x14ac:dyDescent="0.2">
      <c r="A19" s="15" t="s">
        <v>91</v>
      </c>
      <c r="B19" s="15"/>
      <c r="C19" s="15"/>
      <c r="D19" s="15"/>
      <c r="E19" s="15"/>
      <c r="F19" s="15"/>
      <c r="G19" s="15"/>
      <c r="H19" s="16"/>
      <c r="I19" s="16"/>
      <c r="J19" s="16"/>
      <c r="K19" s="16"/>
      <c r="L19" s="19"/>
      <c r="M19" s="19"/>
      <c r="N19" s="19"/>
      <c r="O19" s="19"/>
      <c r="P19" s="19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x14ac:dyDescent="0.2">
      <c r="A20" s="20"/>
      <c r="B20" s="15"/>
      <c r="C20" s="15"/>
      <c r="D20" s="15"/>
      <c r="E20" s="15"/>
      <c r="F20" s="15"/>
      <c r="G20" s="15"/>
      <c r="H20" s="16"/>
      <c r="I20" s="16"/>
      <c r="J20" s="16"/>
      <c r="K20" s="16"/>
      <c r="L20" s="19"/>
      <c r="M20" s="19"/>
      <c r="N20" s="19"/>
      <c r="O20" s="19"/>
      <c r="P20" s="19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x14ac:dyDescent="0.2">
      <c r="A21" s="20" t="s">
        <v>18</v>
      </c>
      <c r="B21" s="15"/>
      <c r="C21" s="15"/>
      <c r="D21" s="15"/>
      <c r="E21" s="15"/>
      <c r="F21" s="15"/>
      <c r="G21" s="15"/>
      <c r="H21" s="16"/>
      <c r="I21" s="16"/>
      <c r="J21" s="16"/>
      <c r="K21" s="16"/>
      <c r="L21" s="19"/>
      <c r="M21" s="19"/>
      <c r="N21" s="19"/>
      <c r="O21" s="19"/>
      <c r="P21" s="19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x14ac:dyDescent="0.2">
      <c r="A22" s="15" t="s">
        <v>74</v>
      </c>
      <c r="B22" s="15"/>
      <c r="C22" s="15"/>
      <c r="D22" s="15"/>
      <c r="E22" s="15"/>
      <c r="F22" s="15"/>
      <c r="G22" s="15"/>
      <c r="H22" s="16"/>
      <c r="I22" s="16"/>
      <c r="J22" s="16"/>
      <c r="K22" s="16"/>
      <c r="L22" s="19"/>
      <c r="M22" s="19"/>
      <c r="N22" s="19"/>
      <c r="O22" s="19"/>
      <c r="P22" s="19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x14ac:dyDescent="0.2">
      <c r="A23" s="20" t="s">
        <v>88</v>
      </c>
      <c r="B23" s="15"/>
      <c r="C23" s="15"/>
      <c r="D23" s="15"/>
      <c r="E23" s="15"/>
      <c r="F23" s="15"/>
      <c r="G23" s="15"/>
      <c r="H23" s="16"/>
      <c r="I23" s="16"/>
      <c r="J23" s="16"/>
      <c r="K23" s="16"/>
      <c r="L23" s="19"/>
      <c r="M23" s="19"/>
      <c r="N23" s="19"/>
      <c r="O23" s="19"/>
      <c r="P23" s="19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x14ac:dyDescent="0.2">
      <c r="A24" s="15" t="s">
        <v>75</v>
      </c>
      <c r="B24" s="15"/>
      <c r="C24" s="15"/>
      <c r="D24" s="15"/>
      <c r="E24" s="15"/>
      <c r="F24" s="15"/>
      <c r="G24" s="15"/>
      <c r="H24" s="16"/>
      <c r="I24" s="16"/>
      <c r="J24" s="16"/>
      <c r="K24" s="16"/>
      <c r="L24" s="19"/>
      <c r="M24" s="19"/>
      <c r="N24" s="19"/>
      <c r="O24" s="19"/>
      <c r="P24" s="19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</row>
    <row r="25" spans="1:30" x14ac:dyDescent="0.2">
      <c r="A25" s="20" t="s">
        <v>76</v>
      </c>
      <c r="B25" s="15"/>
      <c r="C25" s="15"/>
      <c r="D25" s="15"/>
      <c r="E25" s="15"/>
      <c r="F25" s="15"/>
      <c r="G25" s="15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</row>
    <row r="26" spans="1:30" x14ac:dyDescent="0.2">
      <c r="A26" s="1" t="s">
        <v>19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</row>
    <row r="27" spans="1:30" x14ac:dyDescent="0.2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</row>
    <row r="28" spans="1:30" x14ac:dyDescent="0.2">
      <c r="A28" s="22" t="s">
        <v>20</v>
      </c>
      <c r="B28" s="23"/>
      <c r="C28" s="16"/>
      <c r="D28" s="22" t="s">
        <v>21</v>
      </c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</row>
    <row r="29" spans="1:30" x14ac:dyDescent="0.2">
      <c r="A29" s="19"/>
      <c r="B29" s="16"/>
      <c r="C29" s="19">
        <v>2013</v>
      </c>
      <c r="D29" s="16"/>
      <c r="E29" s="23"/>
      <c r="F29" s="24" t="s">
        <v>0</v>
      </c>
      <c r="G29" s="23" t="s">
        <v>22</v>
      </c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</row>
    <row r="30" spans="1:30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</row>
    <row r="31" spans="1:30" x14ac:dyDescent="0.2">
      <c r="A31" s="16" t="s">
        <v>23</v>
      </c>
      <c r="B31" s="16"/>
      <c r="C31" s="25">
        <f>C45-(SUM(C32:C36))</f>
        <v>72000</v>
      </c>
      <c r="D31" s="26" t="s">
        <v>9</v>
      </c>
      <c r="E31" s="16"/>
      <c r="F31" s="27">
        <f>(C31+C32)/(C38+C39)</f>
        <v>0.84883720930232553</v>
      </c>
      <c r="G31" s="27">
        <v>1</v>
      </c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</row>
    <row r="32" spans="1:30" x14ac:dyDescent="0.2">
      <c r="A32" s="16" t="s">
        <v>24</v>
      </c>
      <c r="B32" s="16"/>
      <c r="C32" s="28">
        <v>439000</v>
      </c>
      <c r="D32" s="26" t="s">
        <v>10</v>
      </c>
      <c r="E32" s="16"/>
      <c r="F32" s="27">
        <f>(C31+C32+C33)/(C38+C39)</f>
        <v>2.3338870431893688</v>
      </c>
      <c r="G32" s="16">
        <v>2.7</v>
      </c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</row>
    <row r="33" spans="1:30" x14ac:dyDescent="0.2">
      <c r="A33" s="16" t="s">
        <v>26</v>
      </c>
      <c r="B33" s="16"/>
      <c r="C33" s="28">
        <v>894000</v>
      </c>
      <c r="D33" s="26" t="s">
        <v>25</v>
      </c>
      <c r="E33" s="16"/>
      <c r="F33" s="27">
        <f>C51/C33</f>
        <v>4.0044742729306488</v>
      </c>
      <c r="G33" s="27">
        <v>5.8</v>
      </c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</row>
    <row r="34" spans="1:30" x14ac:dyDescent="0.2">
      <c r="A34" s="16" t="s">
        <v>27</v>
      </c>
      <c r="B34" s="16"/>
      <c r="C34" s="29">
        <v>238000</v>
      </c>
      <c r="D34" s="26" t="s">
        <v>14</v>
      </c>
      <c r="E34" s="16"/>
      <c r="F34" s="30">
        <f>C32/(C50/360)</f>
        <v>36.83916083916084</v>
      </c>
      <c r="G34" s="16">
        <v>32</v>
      </c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x14ac:dyDescent="0.2">
      <c r="A35" s="16" t="s">
        <v>28</v>
      </c>
      <c r="B35" s="16"/>
      <c r="C35" s="29">
        <v>132000</v>
      </c>
      <c r="D35" s="26" t="s">
        <v>85</v>
      </c>
      <c r="E35" s="16"/>
      <c r="F35" s="31">
        <f>C50/(C34+C35+C36)</f>
        <v>9.9535962877030162</v>
      </c>
      <c r="G35" s="27">
        <v>13</v>
      </c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x14ac:dyDescent="0.2">
      <c r="A36" s="16" t="s">
        <v>29</v>
      </c>
      <c r="B36" s="16"/>
      <c r="C36" s="28">
        <v>61000</v>
      </c>
      <c r="D36" s="26" t="s">
        <v>86</v>
      </c>
      <c r="E36" s="16"/>
      <c r="F36" s="27">
        <f>C50/C44</f>
        <v>2.3366013071895426</v>
      </c>
      <c r="G36" s="16">
        <v>2.6</v>
      </c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x14ac:dyDescent="0.2">
      <c r="A37" s="16"/>
      <c r="B37" s="16"/>
      <c r="C37" s="32"/>
      <c r="D37" s="26" t="s">
        <v>2</v>
      </c>
      <c r="E37" s="16"/>
      <c r="F37" s="33">
        <f>C56/C44</f>
        <v>5.9045751633986926E-2</v>
      </c>
      <c r="G37" s="33">
        <v>9.0999999999999998E-2</v>
      </c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x14ac:dyDescent="0.2">
      <c r="A38" s="16" t="s">
        <v>31</v>
      </c>
      <c r="B38" s="16"/>
      <c r="C38" s="34">
        <v>432000</v>
      </c>
      <c r="D38" s="26" t="s">
        <v>3</v>
      </c>
      <c r="E38" s="16"/>
      <c r="F38" s="33">
        <f>C56/(C41+C42)</f>
        <v>0.13065769967820082</v>
      </c>
      <c r="G38" s="33">
        <v>0.182</v>
      </c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x14ac:dyDescent="0.2">
      <c r="A39" s="16" t="s">
        <v>32</v>
      </c>
      <c r="B39" s="16"/>
      <c r="C39" s="28">
        <v>170000</v>
      </c>
      <c r="D39" s="26" t="s">
        <v>5</v>
      </c>
      <c r="E39" s="16"/>
      <c r="F39" s="33">
        <f>(+C38+C39+C40)/C44</f>
        <v>0.54808823529411765</v>
      </c>
      <c r="G39" s="33">
        <v>0.5</v>
      </c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x14ac:dyDescent="0.2">
      <c r="A40" s="16" t="s">
        <v>33</v>
      </c>
      <c r="B40" s="16"/>
      <c r="C40" s="29">
        <v>404290</v>
      </c>
      <c r="D40" s="26" t="s">
        <v>6</v>
      </c>
      <c r="E40" s="16"/>
      <c r="F40" s="33">
        <f>C56/C50</f>
        <v>2.5269930069930072E-2</v>
      </c>
      <c r="G40" s="33">
        <v>3.5000000000000003E-2</v>
      </c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</row>
    <row r="41" spans="1:30" x14ac:dyDescent="0.2">
      <c r="A41" s="16" t="s">
        <v>34</v>
      </c>
      <c r="B41" s="16"/>
      <c r="C41" s="29">
        <v>575000</v>
      </c>
      <c r="D41" s="26" t="s">
        <v>17</v>
      </c>
      <c r="E41" s="16"/>
      <c r="F41" s="35">
        <f>C56/C58</f>
        <v>4.7133913043478257</v>
      </c>
      <c r="G41" s="36" t="s">
        <v>30</v>
      </c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</row>
    <row r="42" spans="1:30" ht="17.25" x14ac:dyDescent="0.35">
      <c r="A42" s="16" t="s">
        <v>35</v>
      </c>
      <c r="B42" s="16"/>
      <c r="C42" s="37">
        <f>C47+C56-(C59*C58)</f>
        <v>254710</v>
      </c>
      <c r="D42" s="26" t="s">
        <v>16</v>
      </c>
      <c r="E42" s="16"/>
      <c r="F42" s="35">
        <f>F41*C57</f>
        <v>23.566956521739129</v>
      </c>
      <c r="G42" s="36" t="s">
        <v>30</v>
      </c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</row>
    <row r="43" spans="1:30" ht="17.25" x14ac:dyDescent="0.35">
      <c r="A43" s="16"/>
      <c r="B43" s="16"/>
      <c r="C43" s="37"/>
      <c r="D43" s="26" t="s">
        <v>13</v>
      </c>
      <c r="E43" s="16"/>
      <c r="F43" s="27">
        <f>C57</f>
        <v>5</v>
      </c>
      <c r="G43" s="27">
        <v>6</v>
      </c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</row>
    <row r="44" spans="1:30" x14ac:dyDescent="0.2">
      <c r="A44" s="16" t="s">
        <v>36</v>
      </c>
      <c r="B44" s="16"/>
      <c r="C44" s="25">
        <f>SUM(C31:C36)</f>
        <v>1836000</v>
      </c>
      <c r="D44" s="26" t="s">
        <v>8</v>
      </c>
      <c r="E44" s="16"/>
      <c r="F44" s="38">
        <f>(F42)/((C41+C42)/C58)</f>
        <v>0.65328849839100411</v>
      </c>
      <c r="G44" s="36" t="s">
        <v>30</v>
      </c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</row>
    <row r="45" spans="1:30" x14ac:dyDescent="0.2">
      <c r="A45" s="16" t="s">
        <v>37</v>
      </c>
      <c r="B45" s="16"/>
      <c r="C45" s="25">
        <f>SUM(C38:C42)</f>
        <v>1836000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</row>
    <row r="46" spans="1:30" x14ac:dyDescent="0.2">
      <c r="A46" s="16"/>
      <c r="B46" s="16"/>
      <c r="C46" s="32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</row>
    <row r="47" spans="1:30" x14ac:dyDescent="0.2">
      <c r="A47" s="16" t="s">
        <v>87</v>
      </c>
      <c r="B47" s="16"/>
      <c r="C47" s="29">
        <v>168152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</row>
    <row r="48" spans="1:30" x14ac:dyDescent="0.2">
      <c r="A48" s="16"/>
      <c r="B48" s="16"/>
      <c r="C48" s="32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</row>
    <row r="49" spans="1:30" x14ac:dyDescent="0.2">
      <c r="A49" s="22" t="s">
        <v>38</v>
      </c>
      <c r="B49" s="16"/>
      <c r="C49" s="39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</row>
    <row r="50" spans="1:30" x14ac:dyDescent="0.2">
      <c r="A50" s="16" t="s">
        <v>39</v>
      </c>
      <c r="B50" s="16"/>
      <c r="C50" s="25">
        <v>4290000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</row>
    <row r="51" spans="1:30" x14ac:dyDescent="0.2">
      <c r="A51" s="16" t="s">
        <v>40</v>
      </c>
      <c r="B51" s="16"/>
      <c r="C51" s="28">
        <v>3580000</v>
      </c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</row>
    <row r="52" spans="1:30" x14ac:dyDescent="0.2">
      <c r="A52" s="16" t="s">
        <v>41</v>
      </c>
      <c r="B52" s="16"/>
      <c r="C52" s="28">
        <v>236320</v>
      </c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</row>
    <row r="53" spans="1:30" x14ac:dyDescent="0.2">
      <c r="A53" s="16" t="s">
        <v>42</v>
      </c>
      <c r="B53" s="16"/>
      <c r="C53" s="29">
        <v>159000</v>
      </c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</row>
    <row r="54" spans="1:30" ht="17.25" x14ac:dyDescent="0.35">
      <c r="A54" s="16" t="s">
        <v>43</v>
      </c>
      <c r="B54" s="16"/>
      <c r="C54" s="37">
        <v>134000</v>
      </c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</row>
    <row r="55" spans="1:30" x14ac:dyDescent="0.2">
      <c r="A55" s="16"/>
      <c r="B55" s="16"/>
      <c r="C55" s="40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</row>
    <row r="56" spans="1:30" x14ac:dyDescent="0.2">
      <c r="A56" s="16" t="s">
        <v>44</v>
      </c>
      <c r="B56" s="16"/>
      <c r="C56" s="25">
        <f>(+C50-C51-C52-C53-C54)*(1-0.4)</f>
        <v>108408</v>
      </c>
      <c r="D56" s="19"/>
      <c r="E56" s="19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</row>
    <row r="57" spans="1:30" x14ac:dyDescent="0.2">
      <c r="A57" s="16" t="s">
        <v>45</v>
      </c>
      <c r="B57" s="16"/>
      <c r="C57" s="41">
        <v>5</v>
      </c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</row>
    <row r="58" spans="1:30" x14ac:dyDescent="0.2">
      <c r="A58" s="16" t="s">
        <v>46</v>
      </c>
      <c r="B58" s="16"/>
      <c r="C58" s="29">
        <v>23000</v>
      </c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</row>
    <row r="59" spans="1:30" x14ac:dyDescent="0.2">
      <c r="A59" s="16" t="s">
        <v>47</v>
      </c>
      <c r="B59" s="16"/>
      <c r="C59" s="42">
        <v>0.95</v>
      </c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</row>
    <row r="60" spans="1:30" x14ac:dyDescent="0.2">
      <c r="A60" s="16"/>
      <c r="B60" s="16"/>
      <c r="C60" s="43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</row>
    <row r="61" spans="1:30" x14ac:dyDescent="0.2">
      <c r="A61" s="9"/>
      <c r="B61" s="9"/>
      <c r="C61" s="8"/>
      <c r="D61" s="9"/>
      <c r="E61" s="9"/>
      <c r="F61" s="9"/>
      <c r="G61" s="9"/>
      <c r="H61" s="9"/>
    </row>
    <row r="62" spans="1:30" x14ac:dyDescent="0.2">
      <c r="A62" s="9" t="s">
        <v>89</v>
      </c>
      <c r="B62" s="9"/>
      <c r="C62" s="8"/>
      <c r="D62" s="9"/>
      <c r="E62" s="9"/>
      <c r="F62" s="9"/>
      <c r="G62" s="9"/>
      <c r="H62" s="9"/>
    </row>
    <row r="63" spans="1:30" x14ac:dyDescent="0.2">
      <c r="A63" s="9" t="s">
        <v>90</v>
      </c>
      <c r="B63" s="9"/>
      <c r="C63" s="10"/>
      <c r="D63" s="9"/>
      <c r="E63" s="9"/>
      <c r="F63" s="9"/>
      <c r="G63" s="9"/>
      <c r="H63" s="9"/>
    </row>
    <row r="64" spans="1:30" x14ac:dyDescent="0.2">
      <c r="H64" s="3"/>
    </row>
    <row r="65" spans="8:8" x14ac:dyDescent="0.2">
      <c r="H65" s="3"/>
    </row>
    <row r="66" spans="8:8" x14ac:dyDescent="0.2">
      <c r="H66" s="3"/>
    </row>
    <row r="67" spans="8:8" x14ac:dyDescent="0.2">
      <c r="H67" s="3"/>
    </row>
    <row r="68" spans="8:8" x14ac:dyDescent="0.2">
      <c r="H68" s="3"/>
    </row>
    <row r="69" spans="8:8" x14ac:dyDescent="0.2">
      <c r="H69" s="3"/>
    </row>
    <row r="70" spans="8:8" x14ac:dyDescent="0.2">
      <c r="H70" s="3"/>
    </row>
    <row r="71" spans="8:8" x14ac:dyDescent="0.2">
      <c r="H71" s="3"/>
    </row>
    <row r="72" spans="8:8" x14ac:dyDescent="0.2">
      <c r="H72" s="3"/>
    </row>
    <row r="73" spans="8:8" x14ac:dyDescent="0.2">
      <c r="H73" s="3"/>
    </row>
    <row r="74" spans="8:8" x14ac:dyDescent="0.2">
      <c r="H74" s="3"/>
    </row>
    <row r="75" spans="8:8" x14ac:dyDescent="0.2">
      <c r="H75" s="3"/>
    </row>
    <row r="76" spans="8:8" x14ac:dyDescent="0.2">
      <c r="H76" s="3"/>
    </row>
    <row r="77" spans="8:8" x14ac:dyDescent="0.2">
      <c r="H77" s="3"/>
    </row>
    <row r="78" spans="8:8" x14ac:dyDescent="0.2">
      <c r="H78" s="3"/>
    </row>
    <row r="79" spans="8:8" x14ac:dyDescent="0.2">
      <c r="H79" s="3"/>
    </row>
    <row r="80" spans="8:8" x14ac:dyDescent="0.2">
      <c r="H80" s="3"/>
    </row>
    <row r="81" spans="8:8" x14ac:dyDescent="0.2">
      <c r="H81" s="3"/>
    </row>
    <row r="82" spans="8:8" x14ac:dyDescent="0.2">
      <c r="H82" s="3"/>
    </row>
    <row r="83" spans="8:8" x14ac:dyDescent="0.2">
      <c r="H83" s="3"/>
    </row>
    <row r="84" spans="8:8" x14ac:dyDescent="0.2">
      <c r="H84" s="3"/>
    </row>
    <row r="85" spans="8:8" x14ac:dyDescent="0.2">
      <c r="H85" s="3"/>
    </row>
    <row r="86" spans="8:8" x14ac:dyDescent="0.2">
      <c r="H86" s="3"/>
    </row>
    <row r="87" spans="8:8" x14ac:dyDescent="0.2">
      <c r="H87" s="3"/>
    </row>
    <row r="88" spans="8:8" x14ac:dyDescent="0.2">
      <c r="H88" s="3"/>
    </row>
    <row r="89" spans="8:8" x14ac:dyDescent="0.2">
      <c r="H89" s="3"/>
    </row>
    <row r="90" spans="8:8" x14ac:dyDescent="0.2">
      <c r="H90" s="3"/>
    </row>
    <row r="91" spans="8:8" x14ac:dyDescent="0.2">
      <c r="H91" s="3"/>
    </row>
    <row r="92" spans="8:8" x14ac:dyDescent="0.2">
      <c r="H92" s="3"/>
    </row>
    <row r="93" spans="8:8" x14ac:dyDescent="0.2">
      <c r="H93" s="3"/>
    </row>
    <row r="94" spans="8:8" x14ac:dyDescent="0.2">
      <c r="H94" s="3"/>
    </row>
    <row r="95" spans="8:8" x14ac:dyDescent="0.2">
      <c r="H95" s="3"/>
    </row>
    <row r="96" spans="8:8" x14ac:dyDescent="0.2">
      <c r="H96" s="3"/>
    </row>
    <row r="97" spans="2:8" x14ac:dyDescent="0.2">
      <c r="B97" s="3"/>
      <c r="C97" s="3"/>
      <c r="D97" s="3"/>
      <c r="E97" s="3"/>
      <c r="F97" s="3"/>
      <c r="G97" s="3"/>
      <c r="H97" s="3"/>
    </row>
    <row r="98" spans="2:8" x14ac:dyDescent="0.2">
      <c r="B98" s="3"/>
      <c r="C98" s="3"/>
      <c r="D98" s="3"/>
      <c r="E98" s="3"/>
      <c r="F98" s="3"/>
      <c r="G98" s="3"/>
      <c r="H98" s="3"/>
    </row>
    <row r="99" spans="2:8" x14ac:dyDescent="0.2">
      <c r="B99" s="3"/>
      <c r="C99" s="3"/>
      <c r="D99" s="3"/>
      <c r="E99" s="3"/>
      <c r="F99" s="3"/>
      <c r="G99" s="3"/>
      <c r="H99" s="3"/>
    </row>
    <row r="100" spans="2:8" x14ac:dyDescent="0.2">
      <c r="B100" s="3"/>
      <c r="C100" s="3"/>
      <c r="D100" s="3"/>
      <c r="E100" s="3"/>
      <c r="F100" s="3"/>
      <c r="G100" s="3"/>
      <c r="H100" s="3"/>
    </row>
  </sheetData>
  <sheetProtection sheet="1" objects="1" scenarios="1"/>
  <mergeCells count="1">
    <mergeCell ref="A4:G4"/>
  </mergeCells>
  <phoneticPr fontId="2" type="noConversion"/>
  <pageMargins left="0.5" right="0.5" top="0.5" bottom="0.5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:A21"/>
  <sheetViews>
    <sheetView showGridLines="0" workbookViewId="0"/>
  </sheetViews>
  <sheetFormatPr defaultRowHeight="15" x14ac:dyDescent="0.2"/>
  <sheetData>
    <row r="20" spans="1:1" x14ac:dyDescent="0.2">
      <c r="A20" s="9" t="s">
        <v>89</v>
      </c>
    </row>
    <row r="21" spans="1:1" x14ac:dyDescent="0.2">
      <c r="A21" s="9" t="s">
        <v>90</v>
      </c>
    </row>
  </sheetData>
  <phoneticPr fontId="2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zoomScale="87" zoomScaleNormal="87" workbookViewId="0">
      <selection activeCell="A2" sqref="A2"/>
    </sheetView>
  </sheetViews>
  <sheetFormatPr defaultRowHeight="15" x14ac:dyDescent="0.2"/>
  <cols>
    <col min="1" max="7" width="9.77734375" customWidth="1"/>
  </cols>
  <sheetData>
    <row r="1" spans="1:7" x14ac:dyDescent="0.2">
      <c r="A1" s="44" t="s">
        <v>48</v>
      </c>
      <c r="B1" s="45"/>
      <c r="C1" s="45"/>
      <c r="D1" s="45"/>
      <c r="E1" s="45"/>
      <c r="F1" s="45"/>
      <c r="G1" s="11"/>
    </row>
    <row r="2" spans="1:7" x14ac:dyDescent="0.2">
      <c r="A2" s="45"/>
      <c r="B2" s="45"/>
      <c r="C2" s="45"/>
      <c r="D2" s="45"/>
      <c r="E2" s="45"/>
      <c r="F2" s="45"/>
      <c r="G2" s="12"/>
    </row>
    <row r="3" spans="1:7" x14ac:dyDescent="0.2">
      <c r="A3" s="45"/>
      <c r="B3" s="45"/>
      <c r="C3" s="45"/>
      <c r="D3" s="45"/>
      <c r="E3" s="45"/>
      <c r="F3" s="45"/>
      <c r="G3" s="12"/>
    </row>
    <row r="4" spans="1:7" x14ac:dyDescent="0.2">
      <c r="A4" s="45" t="s">
        <v>49</v>
      </c>
      <c r="B4" s="45"/>
      <c r="C4" s="45"/>
      <c r="D4" s="45"/>
      <c r="E4" s="45"/>
      <c r="F4" s="45"/>
      <c r="G4" s="12"/>
    </row>
    <row r="5" spans="1:7" x14ac:dyDescent="0.2">
      <c r="A5" s="45" t="s">
        <v>50</v>
      </c>
      <c r="B5" s="45"/>
      <c r="C5" s="45"/>
      <c r="D5" s="45"/>
      <c r="E5" s="45"/>
      <c r="F5" s="45"/>
      <c r="G5" s="12"/>
    </row>
    <row r="6" spans="1:7" x14ac:dyDescent="0.2">
      <c r="A6" s="45" t="s">
        <v>51</v>
      </c>
      <c r="B6" s="45"/>
      <c r="C6" s="45"/>
      <c r="D6" s="45"/>
      <c r="E6" s="45"/>
      <c r="F6" s="45"/>
      <c r="G6" s="12"/>
    </row>
    <row r="7" spans="1:7" x14ac:dyDescent="0.2">
      <c r="A7" s="45" t="s">
        <v>52</v>
      </c>
      <c r="B7" s="45"/>
      <c r="C7" s="45"/>
      <c r="D7" s="45"/>
      <c r="E7" s="45"/>
      <c r="F7" s="45"/>
      <c r="G7" s="12"/>
    </row>
    <row r="8" spans="1:7" x14ac:dyDescent="0.2">
      <c r="A8" s="45" t="s">
        <v>64</v>
      </c>
      <c r="B8" s="45"/>
      <c r="C8" s="45"/>
      <c r="D8" s="45"/>
      <c r="E8" s="45"/>
      <c r="F8" s="45"/>
      <c r="G8" s="12"/>
    </row>
    <row r="9" spans="1:7" x14ac:dyDescent="0.2">
      <c r="A9" s="45" t="s">
        <v>65</v>
      </c>
      <c r="B9" s="45"/>
      <c r="C9" s="45"/>
      <c r="D9" s="45"/>
      <c r="E9" s="45"/>
      <c r="F9" s="45"/>
      <c r="G9" s="12"/>
    </row>
    <row r="10" spans="1:7" x14ac:dyDescent="0.2">
      <c r="A10" s="45"/>
      <c r="B10" s="45"/>
      <c r="C10" s="45"/>
      <c r="D10" s="45"/>
      <c r="E10" s="45"/>
      <c r="F10" s="45"/>
      <c r="G10" s="12"/>
    </row>
    <row r="11" spans="1:7" x14ac:dyDescent="0.2">
      <c r="A11" s="45" t="s">
        <v>53</v>
      </c>
      <c r="B11" s="45"/>
      <c r="C11" s="45"/>
      <c r="D11" s="45"/>
      <c r="E11" s="45"/>
      <c r="F11" s="45"/>
      <c r="G11" s="12"/>
    </row>
    <row r="12" spans="1:7" x14ac:dyDescent="0.2">
      <c r="A12" s="45" t="s">
        <v>54</v>
      </c>
      <c r="B12" s="45"/>
      <c r="C12" s="45"/>
      <c r="D12" s="45"/>
      <c r="E12" s="45"/>
      <c r="F12" s="45"/>
      <c r="G12" s="12"/>
    </row>
    <row r="13" spans="1:7" x14ac:dyDescent="0.2">
      <c r="A13" s="45" t="s">
        <v>55</v>
      </c>
      <c r="B13" s="45"/>
      <c r="C13" s="45"/>
      <c r="D13" s="45"/>
      <c r="E13" s="45"/>
      <c r="F13" s="45"/>
      <c r="G13" s="12"/>
    </row>
    <row r="14" spans="1:7" x14ac:dyDescent="0.2">
      <c r="A14" s="45" t="s">
        <v>77</v>
      </c>
      <c r="B14" s="45"/>
      <c r="C14" s="45"/>
      <c r="D14" s="45"/>
      <c r="E14" s="45"/>
      <c r="F14" s="45"/>
      <c r="G14" s="12"/>
    </row>
    <row r="15" spans="1:7" x14ac:dyDescent="0.2">
      <c r="A15" s="45" t="s">
        <v>78</v>
      </c>
      <c r="B15" s="45"/>
      <c r="C15" s="45"/>
      <c r="D15" s="45"/>
      <c r="E15" s="45"/>
      <c r="F15" s="45"/>
      <c r="G15" s="12"/>
    </row>
    <row r="16" spans="1:7" x14ac:dyDescent="0.2">
      <c r="A16" s="45"/>
      <c r="B16" s="45"/>
      <c r="C16" s="45"/>
      <c r="D16" s="45"/>
      <c r="E16" s="45"/>
      <c r="F16" s="45"/>
      <c r="G16" s="12"/>
    </row>
    <row r="17" spans="1:7" x14ac:dyDescent="0.2">
      <c r="A17" s="45" t="s">
        <v>56</v>
      </c>
      <c r="B17" s="45"/>
      <c r="C17" s="45"/>
      <c r="D17" s="45"/>
      <c r="E17" s="45"/>
      <c r="F17" s="45"/>
      <c r="G17" s="12"/>
    </row>
    <row r="18" spans="1:7" x14ac:dyDescent="0.2">
      <c r="A18" s="45" t="s">
        <v>57</v>
      </c>
      <c r="B18" s="45"/>
      <c r="C18" s="45"/>
      <c r="D18" s="45"/>
      <c r="E18" s="45"/>
      <c r="F18" s="45"/>
      <c r="G18" s="12"/>
    </row>
    <row r="19" spans="1:7" x14ac:dyDescent="0.2">
      <c r="A19" s="45" t="s">
        <v>58</v>
      </c>
      <c r="B19" s="45"/>
      <c r="C19" s="45"/>
      <c r="D19" s="45"/>
      <c r="E19" s="45"/>
      <c r="F19" s="45"/>
      <c r="G19" s="12"/>
    </row>
    <row r="20" spans="1:7" x14ac:dyDescent="0.2">
      <c r="A20" s="45" t="s">
        <v>59</v>
      </c>
      <c r="B20" s="45"/>
      <c r="C20" s="45"/>
      <c r="D20" s="45"/>
      <c r="E20" s="45"/>
      <c r="F20" s="45"/>
      <c r="G20" s="12"/>
    </row>
    <row r="21" spans="1:7" x14ac:dyDescent="0.2">
      <c r="A21" s="45"/>
      <c r="B21" s="45"/>
      <c r="C21" s="45"/>
      <c r="D21" s="45"/>
      <c r="E21" s="45"/>
      <c r="F21" s="45"/>
      <c r="G21" s="12"/>
    </row>
    <row r="22" spans="1:7" x14ac:dyDescent="0.2">
      <c r="A22" s="45" t="s">
        <v>66</v>
      </c>
      <c r="B22" s="45"/>
      <c r="C22" s="45"/>
      <c r="D22" s="45"/>
      <c r="E22" s="45"/>
      <c r="F22" s="45"/>
      <c r="G22" s="12"/>
    </row>
    <row r="23" spans="1:7" x14ac:dyDescent="0.2">
      <c r="A23" s="45" t="s">
        <v>79</v>
      </c>
      <c r="B23" s="45"/>
      <c r="C23" s="45"/>
      <c r="D23" s="45"/>
      <c r="E23" s="45"/>
      <c r="F23" s="45"/>
      <c r="G23" s="12"/>
    </row>
    <row r="24" spans="1:7" x14ac:dyDescent="0.2">
      <c r="A24" s="45" t="s">
        <v>80</v>
      </c>
      <c r="B24" s="45"/>
      <c r="C24" s="45"/>
      <c r="D24" s="45"/>
      <c r="E24" s="45"/>
      <c r="F24" s="45"/>
      <c r="G24" s="12"/>
    </row>
    <row r="25" spans="1:7" x14ac:dyDescent="0.2">
      <c r="A25" s="45"/>
      <c r="B25" s="45"/>
      <c r="C25" s="45"/>
      <c r="D25" s="45"/>
      <c r="E25" s="45"/>
      <c r="F25" s="45"/>
      <c r="G25" s="12"/>
    </row>
    <row r="26" spans="1:7" x14ac:dyDescent="0.2">
      <c r="A26" s="45" t="s">
        <v>60</v>
      </c>
      <c r="B26" s="45"/>
      <c r="C26" s="45"/>
      <c r="D26" s="45"/>
      <c r="E26" s="45"/>
      <c r="F26" s="45"/>
      <c r="G26" s="12"/>
    </row>
    <row r="27" spans="1:7" x14ac:dyDescent="0.2">
      <c r="A27" s="45" t="s">
        <v>61</v>
      </c>
      <c r="B27" s="45"/>
      <c r="C27" s="45"/>
      <c r="D27" s="45"/>
      <c r="E27" s="45"/>
      <c r="F27" s="45"/>
      <c r="G27" s="12"/>
    </row>
    <row r="28" spans="1:7" x14ac:dyDescent="0.2">
      <c r="A28" s="45"/>
      <c r="B28" s="45"/>
      <c r="C28" s="45"/>
      <c r="D28" s="45"/>
      <c r="E28" s="45"/>
      <c r="F28" s="45"/>
      <c r="G28" s="12"/>
    </row>
    <row r="29" spans="1:7" x14ac:dyDescent="0.2">
      <c r="A29" s="45" t="s">
        <v>62</v>
      </c>
      <c r="B29" s="45"/>
      <c r="C29" s="45"/>
      <c r="D29" s="45"/>
      <c r="E29" s="45"/>
      <c r="F29" s="45"/>
      <c r="G29" s="12"/>
    </row>
    <row r="30" spans="1:7" x14ac:dyDescent="0.2">
      <c r="A30" s="45" t="s">
        <v>67</v>
      </c>
      <c r="B30" s="45"/>
      <c r="C30" s="45"/>
      <c r="D30" s="45"/>
      <c r="E30" s="45"/>
      <c r="F30" s="45"/>
      <c r="G30" s="12"/>
    </row>
    <row r="31" spans="1:7" x14ac:dyDescent="0.2">
      <c r="A31" s="46" t="s">
        <v>68</v>
      </c>
      <c r="B31" s="46"/>
      <c r="C31" s="46"/>
      <c r="D31" s="46"/>
      <c r="E31" s="46"/>
      <c r="F31" s="45"/>
      <c r="G31" s="12"/>
    </row>
    <row r="32" spans="1:7" x14ac:dyDescent="0.2">
      <c r="A32" s="47" t="s">
        <v>69</v>
      </c>
      <c r="B32" s="46"/>
      <c r="C32" s="46"/>
      <c r="D32" s="46"/>
      <c r="E32" s="46"/>
      <c r="F32" s="45"/>
      <c r="G32" s="12"/>
    </row>
    <row r="33" spans="1:7" x14ac:dyDescent="0.2">
      <c r="A33" s="13"/>
      <c r="B33" s="12"/>
      <c r="C33" s="12"/>
      <c r="D33" s="12"/>
      <c r="E33" s="12"/>
      <c r="F33" s="11"/>
      <c r="G33" s="12"/>
    </row>
    <row r="34" spans="1:7" x14ac:dyDescent="0.2">
      <c r="A34" s="11" t="s">
        <v>89</v>
      </c>
      <c r="B34" s="11"/>
      <c r="C34" s="11"/>
      <c r="D34" s="11"/>
      <c r="E34" s="11"/>
      <c r="F34" s="11"/>
      <c r="G34" s="12"/>
    </row>
    <row r="35" spans="1:7" x14ac:dyDescent="0.2">
      <c r="A35" s="11" t="s">
        <v>90</v>
      </c>
      <c r="B35" s="14"/>
      <c r="C35" s="14"/>
      <c r="D35" s="14"/>
      <c r="E35" s="14"/>
      <c r="F35" s="14"/>
      <c r="G35" s="14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C02</vt:lpstr>
      <vt:lpstr>GRAPH</vt:lpstr>
      <vt:lpstr>INSTRUCTIONS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Besley, Scott</dc:creator>
  <cp:lastModifiedBy>Besley, Scott</cp:lastModifiedBy>
  <dcterms:created xsi:type="dcterms:W3CDTF">1999-07-14T16:39:21Z</dcterms:created>
  <dcterms:modified xsi:type="dcterms:W3CDTF">2011-12-27T16:34:02Z</dcterms:modified>
</cp:coreProperties>
</file>