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8800" windowHeight="12210"/>
  </bookViews>
  <sheets>
    <sheet name="Cover" sheetId="6" r:id="rId1"/>
    <sheet name="GivenData" sheetId="1" r:id="rId2"/>
    <sheet name="Journal (Part 1)" sheetId="3" r:id="rId3"/>
    <sheet name="T-Accounts (Part 2)" sheetId="2" r:id="rId4"/>
    <sheet name="Part 3" sheetId="10" r:id="rId5"/>
    <sheet name="Part 4" sheetId="11" r:id="rId6"/>
  </sheets>
  <definedNames>
    <definedName name="AccountTitles">GivenData!$B$56:$B$74</definedName>
    <definedName name="FinancialEffect">GivenData!$B$77:$B$82</definedName>
  </definedNames>
  <calcPr calcId="171027"/>
</workbook>
</file>

<file path=xl/calcChain.xml><?xml version="1.0" encoding="utf-8"?>
<calcChain xmlns="http://schemas.openxmlformats.org/spreadsheetml/2006/main">
  <c r="B27" i="10" l="1"/>
  <c r="F72" i="2"/>
  <c r="B51" i="2"/>
  <c r="B54" i="2" s="1"/>
  <c r="A43" i="10" l="1"/>
  <c r="A93" i="2"/>
  <c r="I87" i="2"/>
  <c r="I90" i="2" s="1"/>
  <c r="B44" i="10" s="1"/>
  <c r="F86" i="2"/>
  <c r="D87" i="2"/>
  <c r="C21" i="1"/>
  <c r="C14" i="1"/>
  <c r="A47" i="10"/>
  <c r="A48" i="10"/>
  <c r="A40" i="10"/>
  <c r="C89" i="2"/>
  <c r="C88" i="2"/>
  <c r="A86" i="2"/>
  <c r="F65" i="2"/>
  <c r="A65" i="2"/>
  <c r="A38" i="10"/>
  <c r="A41" i="10"/>
  <c r="A42" i="10"/>
  <c r="A44" i="10"/>
  <c r="A36" i="10"/>
  <c r="A37" i="10"/>
  <c r="A35" i="10"/>
  <c r="A26" i="10"/>
  <c r="A28" i="10"/>
  <c r="A29" i="10"/>
  <c r="A25" i="10"/>
  <c r="A19" i="10"/>
  <c r="A20" i="10"/>
  <c r="A21" i="10"/>
  <c r="A22" i="10"/>
  <c r="I73" i="2"/>
  <c r="I76" i="2" s="1"/>
  <c r="B38" i="10" s="1"/>
  <c r="D73" i="2"/>
  <c r="D76" i="2" s="1"/>
  <c r="B37" i="10" s="1"/>
  <c r="I66" i="2"/>
  <c r="I69" i="2" s="1"/>
  <c r="B36" i="10" s="1"/>
  <c r="D80" i="2"/>
  <c r="D83" i="2" s="1"/>
  <c r="B41" i="10" s="1"/>
  <c r="I80" i="2"/>
  <c r="I83" i="2" s="1"/>
  <c r="B42" i="10" s="1"/>
  <c r="F79" i="2"/>
  <c r="C36" i="1"/>
  <c r="F36" i="2"/>
  <c r="A57" i="2"/>
  <c r="G37" i="2"/>
  <c r="G40" i="2" s="1"/>
  <c r="B22" i="10" s="1"/>
  <c r="B37" i="2"/>
  <c r="B40" i="2" s="1"/>
  <c r="B21" i="10" s="1"/>
  <c r="A43" i="2"/>
  <c r="A36" i="2"/>
  <c r="F25" i="2"/>
  <c r="C16" i="2"/>
  <c r="D79" i="3"/>
  <c r="G27" i="2" s="1"/>
  <c r="G26" i="2"/>
  <c r="D66" i="2"/>
  <c r="D69" i="2" s="1"/>
  <c r="B35" i="10" s="1"/>
  <c r="E55" i="3"/>
  <c r="D88" i="2" s="1"/>
  <c r="E71" i="3"/>
  <c r="D89" i="2"/>
  <c r="D94" i="2"/>
  <c r="E50" i="3"/>
  <c r="D95" i="2" s="1"/>
  <c r="I94" i="2"/>
  <c r="D59" i="3"/>
  <c r="G95" i="2" s="1"/>
  <c r="A9" i="10"/>
  <c r="A8" i="10"/>
  <c r="A7" i="10"/>
  <c r="A3" i="11"/>
  <c r="A2" i="11"/>
  <c r="A1" i="11"/>
  <c r="B58" i="2"/>
  <c r="B61" i="2" s="1"/>
  <c r="B29" i="10" s="1"/>
  <c r="G51" i="2"/>
  <c r="D64" i="3"/>
  <c r="G52" i="2" s="1"/>
  <c r="G44" i="2"/>
  <c r="D69" i="3"/>
  <c r="G45" i="2"/>
  <c r="B44" i="2"/>
  <c r="D74" i="3"/>
  <c r="B45" i="2"/>
  <c r="E85" i="3"/>
  <c r="D45" i="2" s="1"/>
  <c r="B26" i="2"/>
  <c r="D49" i="3"/>
  <c r="B27" i="2"/>
  <c r="D54" i="3"/>
  <c r="B28" i="2" s="1"/>
  <c r="D84" i="3"/>
  <c r="B29" i="2" s="1"/>
  <c r="E60" i="3"/>
  <c r="D27" i="2" s="1"/>
  <c r="E70" i="3"/>
  <c r="D29" i="2" s="1"/>
  <c r="E75" i="3"/>
  <c r="D30" i="2" s="1"/>
  <c r="E80" i="3"/>
  <c r="D31" i="2" s="1"/>
  <c r="C30" i="1"/>
  <c r="C40" i="1"/>
  <c r="A45" i="3"/>
  <c r="A44" i="3"/>
  <c r="A43" i="3"/>
  <c r="A22" i="2"/>
  <c r="A21" i="2"/>
  <c r="A20" i="2"/>
  <c r="I97" i="2" l="1"/>
  <c r="B48" i="10" s="1"/>
  <c r="C22" i="1"/>
  <c r="G54" i="2"/>
  <c r="B28" i="10" s="1"/>
  <c r="G29" i="2"/>
  <c r="B20" i="10" s="1"/>
  <c r="E65" i="3"/>
  <c r="D28" i="2" s="1"/>
  <c r="B33" i="2" s="1"/>
  <c r="B19" i="10" s="1"/>
  <c r="C41" i="1"/>
  <c r="B47" i="2"/>
  <c r="B25" i="10" s="1"/>
  <c r="D90" i="2"/>
  <c r="G47" i="2"/>
  <c r="B26" i="10" s="1"/>
  <c r="D97" i="2"/>
  <c r="B47" i="10" s="1"/>
  <c r="B39" i="10"/>
  <c r="E8" i="11" s="1"/>
  <c r="B49" i="10" l="1"/>
  <c r="B43" i="10"/>
  <c r="B45" i="10" s="1"/>
  <c r="B23" i="10"/>
  <c r="E7" i="11" s="1"/>
  <c r="E9" i="11" s="1"/>
  <c r="B30" i="10"/>
  <c r="B50" i="10" l="1"/>
  <c r="B31" i="10"/>
</calcChain>
</file>

<file path=xl/sharedStrings.xml><?xml version="1.0" encoding="utf-8"?>
<sst xmlns="http://schemas.openxmlformats.org/spreadsheetml/2006/main" count="232" uniqueCount="93">
  <si>
    <t>Given Data:</t>
  </si>
  <si>
    <t>Cash</t>
  </si>
  <si>
    <t>Retained earnings</t>
  </si>
  <si>
    <t>Other assets</t>
  </si>
  <si>
    <t>Beg. Bal.</t>
  </si>
  <si>
    <t>a)</t>
  </si>
  <si>
    <t>c)</t>
  </si>
  <si>
    <t>End. Bal.</t>
  </si>
  <si>
    <t>Example:</t>
  </si>
  <si>
    <t>b)</t>
  </si>
  <si>
    <t>d)</t>
  </si>
  <si>
    <t>e)</t>
  </si>
  <si>
    <t>f)</t>
  </si>
  <si>
    <t>g)</t>
  </si>
  <si>
    <t>h)</t>
  </si>
  <si>
    <t>Date</t>
  </si>
  <si>
    <t>Debit</t>
  </si>
  <si>
    <t>Credit</t>
  </si>
  <si>
    <t>Explanation:</t>
  </si>
  <si>
    <t>Student Name:</t>
  </si>
  <si>
    <t>Class:</t>
  </si>
  <si>
    <t>&lt;Type your name here&gt;</t>
  </si>
  <si>
    <t>&lt;Type your class here&gt;</t>
  </si>
  <si>
    <t>Total assets</t>
  </si>
  <si>
    <t>1) "Beg. Bal." for beginning balance</t>
  </si>
  <si>
    <t>2)  The letter of the corresponding journal entry</t>
  </si>
  <si>
    <t>INSTRUCTIONS FOR FILLING IN T-ACCOUNTS</t>
  </si>
  <si>
    <t>For each figure you enter in a T-account, indicate beside it one of the following:</t>
  </si>
  <si>
    <t>Part 4</t>
  </si>
  <si>
    <t>Bayer AG</t>
  </si>
  <si>
    <t>ASSETS</t>
  </si>
  <si>
    <t>Current assets</t>
  </si>
  <si>
    <t>Inventories</t>
  </si>
  <si>
    <t>Non-current assets</t>
  </si>
  <si>
    <t>Investments</t>
  </si>
  <si>
    <t>Property, plant, and equipment</t>
  </si>
  <si>
    <t>Intangible assets</t>
  </si>
  <si>
    <t>LIABILITIES AND SHAREHOLDERS' EQUITY</t>
  </si>
  <si>
    <t>Current liabilities</t>
  </si>
  <si>
    <t>Shareholders' equity</t>
  </si>
  <si>
    <t>Total liabilities and shareholders' equity</t>
  </si>
  <si>
    <t>Dividends declared and paid to shareholders</t>
  </si>
  <si>
    <t>Long-term bank loans received to pay for the property, plant and equipment</t>
  </si>
  <si>
    <t>Part 1</t>
  </si>
  <si>
    <t>Account Titles for Journal Entries</t>
  </si>
  <si>
    <t>Cash paid to purchase additional intangibles</t>
  </si>
  <si>
    <t>Cash paid to purchase property, plant and equipment</t>
  </si>
  <si>
    <t>Cash paid to acquire additional investments</t>
  </si>
  <si>
    <t>Cash borrowed from banks and due in two years.</t>
  </si>
  <si>
    <t>3) "End. Bal." for ending balance.</t>
  </si>
  <si>
    <t>Part 3</t>
  </si>
  <si>
    <t>Part 2</t>
  </si>
  <si>
    <t>You should enter a beginning balance for each account (it may be zero). The T-accounts may have more lines than required. See below for an example (the figures are made up):</t>
  </si>
  <si>
    <t>+ A</t>
  </si>
  <si>
    <t>– A</t>
  </si>
  <si>
    <t>+ L</t>
  </si>
  <si>
    <t>– L</t>
  </si>
  <si>
    <t>+ SE</t>
  </si>
  <si>
    <t>– SE</t>
  </si>
  <si>
    <t>FSE</t>
  </si>
  <si>
    <t>Financial Statement Effects</t>
  </si>
  <si>
    <t>Accounts</t>
  </si>
  <si>
    <r>
      <t>Excel Templates Problem 2</t>
    </r>
    <r>
      <rPr>
        <b/>
        <sz val="12"/>
        <rFont val="Arial"/>
        <family val="2"/>
      </rPr>
      <t>–5</t>
    </r>
  </si>
  <si>
    <t>(in millions of euros)</t>
  </si>
  <si>
    <t>Cash and cash equivalents</t>
  </si>
  <si>
    <t>Receivables</t>
  </si>
  <si>
    <t>Cash received for issuing shares</t>
  </si>
  <si>
    <t>Other assets (current)</t>
  </si>
  <si>
    <t>Other assets (non-current)</t>
  </si>
  <si>
    <t>Statement of Financial Position</t>
  </si>
  <si>
    <t>Trade accounts payable</t>
  </si>
  <si>
    <t>Financial liabilities</t>
  </si>
  <si>
    <t>Provisions</t>
  </si>
  <si>
    <t>Deferred income taxes</t>
  </si>
  <si>
    <t>Cash lent to an associated company in exchange for a six-month note</t>
  </si>
  <si>
    <t>Provisions (current)</t>
  </si>
  <si>
    <t>Provisions (long-term)</t>
  </si>
  <si>
    <t>Trade Receivables</t>
  </si>
  <si>
    <t>Financial liabilities (current)</t>
  </si>
  <si>
    <t>Financial liabilities (long-term)</t>
  </si>
  <si>
    <t>Non-current liabilities</t>
  </si>
  <si>
    <t>Other liabilities</t>
  </si>
  <si>
    <t>Contributed capital</t>
  </si>
  <si>
    <t>Cash received for selling investments costing €461</t>
  </si>
  <si>
    <t>Current ratio</t>
  </si>
  <si>
    <t>Divide by current liabilities</t>
  </si>
  <si>
    <t>Other liabilities (long-term)</t>
  </si>
  <si>
    <t xml:space="preserve">What does the current ratio suggest about Bayer Company? </t>
  </si>
  <si>
    <t>At December 31, 2015</t>
  </si>
  <si>
    <t>Goodwill</t>
  </si>
  <si>
    <t>Other current liabilities</t>
  </si>
  <si>
    <t>As at March 31, 2016</t>
  </si>
  <si>
    <t>Assume that the following transactions occurred in the first quarter of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</si>
</sst>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2]\ #,##0"/>
    <numFmt numFmtId="166" formatCode="#,##0\ ;\(#,##0\);0\ "/>
  </numFmts>
  <fonts count="10" x14ac:knownFonts="1">
    <font>
      <sz val="10"/>
      <name val="Arial"/>
    </font>
    <font>
      <sz val="10"/>
      <name val="Arial"/>
      <family val="2"/>
    </font>
    <font>
      <sz val="10"/>
      <name val="Arial"/>
      <family val="2"/>
    </font>
    <font>
      <b/>
      <sz val="10"/>
      <name val="Arial"/>
      <family val="2"/>
    </font>
    <font>
      <b/>
      <sz val="10"/>
      <name val="Arial"/>
      <family val="2"/>
    </font>
    <font>
      <sz val="10"/>
      <color indexed="9"/>
      <name val="Arial"/>
      <family val="2"/>
    </font>
    <font>
      <i/>
      <sz val="10"/>
      <name val="Arial"/>
      <family val="2"/>
    </font>
    <font>
      <b/>
      <sz val="12"/>
      <name val="Arial"/>
      <family val="2"/>
    </font>
    <font>
      <b/>
      <u val="doubleAccounting"/>
      <sz val="10"/>
      <name val="Arial"/>
      <family val="2"/>
    </font>
    <font>
      <sz val="8"/>
      <name val="Arial"/>
      <family val="2"/>
    </font>
  </fonts>
  <fills count="5">
    <fill>
      <patternFill patternType="none"/>
    </fill>
    <fill>
      <patternFill patternType="gray125"/>
    </fill>
    <fill>
      <patternFill patternType="solid">
        <fgColor indexed="22"/>
        <bgColor indexed="64"/>
      </patternFill>
    </fill>
    <fill>
      <patternFill patternType="solid">
        <fgColor indexed="18"/>
        <bgColor indexed="64"/>
      </patternFill>
    </fill>
    <fill>
      <patternFill patternType="solid">
        <fgColor indexed="26"/>
        <bgColor indexed="64"/>
      </patternFill>
    </fill>
  </fills>
  <borders count="14">
    <border>
      <left/>
      <right/>
      <top/>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thin">
        <color indexed="22"/>
      </left>
      <right/>
      <top style="thin">
        <color indexed="22"/>
      </top>
      <bottom style="thin">
        <color indexed="22"/>
      </bottom>
      <diagonal/>
    </border>
  </borders>
  <cellStyleXfs count="2">
    <xf numFmtId="0" fontId="0" fillId="0" borderId="0"/>
    <xf numFmtId="43" fontId="1" fillId="0" borderId="0" applyFont="0" applyFill="0" applyBorder="0" applyAlignment="0" applyProtection="0"/>
  </cellStyleXfs>
  <cellXfs count="108">
    <xf numFmtId="0" fontId="0" fillId="0" borderId="0" xfId="0"/>
    <xf numFmtId="1" fontId="1" fillId="0" borderId="0" xfId="1" applyNumberFormat="1" applyFont="1" applyBorder="1" applyAlignment="1"/>
    <xf numFmtId="0" fontId="2" fillId="0" borderId="0" xfId="0" applyFont="1"/>
    <xf numFmtId="164" fontId="1" fillId="0" borderId="0" xfId="1" applyNumberFormat="1" applyFont="1" applyBorder="1" applyAlignment="1"/>
    <xf numFmtId="0" fontId="0" fillId="0" borderId="0" xfId="0" applyBorder="1"/>
    <xf numFmtId="0" fontId="4" fillId="0" borderId="0" xfId="0" applyFont="1"/>
    <xf numFmtId="1" fontId="2" fillId="0" borderId="0" xfId="0" applyNumberFormat="1" applyFont="1" applyBorder="1" applyAlignment="1"/>
    <xf numFmtId="43" fontId="2" fillId="0" borderId="0" xfId="1" applyFont="1" applyBorder="1" applyAlignment="1"/>
    <xf numFmtId="0" fontId="0" fillId="2" borderId="0" xfId="0" applyFill="1"/>
    <xf numFmtId="164" fontId="0" fillId="0" borderId="0" xfId="1" applyNumberFormat="1" applyFont="1"/>
    <xf numFmtId="0" fontId="5" fillId="3" borderId="0" xfId="0" applyFont="1" applyFill="1" applyBorder="1"/>
    <xf numFmtId="0" fontId="5" fillId="3" borderId="0" xfId="0" applyFont="1" applyFill="1" applyBorder="1" applyAlignment="1">
      <alignment horizontal="center"/>
    </xf>
    <xf numFmtId="0" fontId="0" fillId="3" borderId="0" xfId="0" applyFill="1" applyBorder="1"/>
    <xf numFmtId="0" fontId="6" fillId="0" borderId="0" xfId="0" applyFont="1" applyBorder="1" applyAlignment="1">
      <alignment horizontal="left" wrapText="1"/>
    </xf>
    <xf numFmtId="0" fontId="0" fillId="0" borderId="0" xfId="0" applyBorder="1" applyAlignment="1">
      <alignment wrapText="1"/>
    </xf>
    <xf numFmtId="1" fontId="4" fillId="0" borderId="0" xfId="1" applyNumberFormat="1" applyFont="1" applyBorder="1" applyAlignment="1"/>
    <xf numFmtId="0" fontId="4" fillId="0" borderId="0" xfId="0" applyFont="1" applyFill="1"/>
    <xf numFmtId="0" fontId="4" fillId="0" borderId="0" xfId="0" applyFont="1" applyAlignment="1">
      <alignment horizontal="left" indent="1"/>
    </xf>
    <xf numFmtId="1" fontId="2" fillId="0" borderId="0" xfId="0" applyNumberFormat="1" applyFont="1" applyBorder="1" applyAlignment="1">
      <alignment horizontal="left" indent="1"/>
    </xf>
    <xf numFmtId="1" fontId="2" fillId="0" borderId="0" xfId="0" applyNumberFormat="1" applyFont="1" applyBorder="1" applyAlignment="1">
      <alignment horizontal="left" indent="2"/>
    </xf>
    <xf numFmtId="0" fontId="4" fillId="0" borderId="0" xfId="0" applyFont="1" applyAlignment="1"/>
    <xf numFmtId="165" fontId="0" fillId="0" borderId="0" xfId="0" applyNumberFormat="1"/>
    <xf numFmtId="3" fontId="0" fillId="0" borderId="0" xfId="1" applyNumberFormat="1" applyFont="1"/>
    <xf numFmtId="3" fontId="0" fillId="0" borderId="2" xfId="1" applyNumberFormat="1" applyFont="1" applyBorder="1"/>
    <xf numFmtId="3" fontId="4" fillId="0" borderId="0" xfId="1" applyNumberFormat="1" applyFont="1" applyBorder="1"/>
    <xf numFmtId="165" fontId="4" fillId="0" borderId="3" xfId="0" applyNumberFormat="1" applyFont="1" applyBorder="1"/>
    <xf numFmtId="3" fontId="4" fillId="0" borderId="4" xfId="1" applyNumberFormat="1" applyFont="1" applyBorder="1"/>
    <xf numFmtId="1" fontId="4" fillId="0" borderId="0" xfId="1" applyNumberFormat="1" applyFont="1" applyFill="1" applyBorder="1" applyAlignment="1"/>
    <xf numFmtId="164" fontId="0" fillId="4" borderId="5" xfId="1" applyNumberFormat="1" applyFont="1" applyFill="1" applyBorder="1" applyAlignment="1">
      <alignment horizontal="left" wrapText="1" indent="1"/>
    </xf>
    <xf numFmtId="164" fontId="0" fillId="4" borderId="6" xfId="1" applyNumberFormat="1" applyFont="1" applyFill="1" applyBorder="1" applyAlignment="1">
      <alignment horizontal="left" wrapText="1" indent="1"/>
    </xf>
    <xf numFmtId="164" fontId="0" fillId="4" borderId="7" xfId="1" applyNumberFormat="1" applyFont="1" applyFill="1" applyBorder="1" applyAlignment="1">
      <alignment horizontal="left" wrapText="1" indent="1"/>
    </xf>
    <xf numFmtId="164" fontId="4" fillId="4" borderId="8" xfId="1" applyNumberFormat="1" applyFont="1" applyFill="1" applyBorder="1" applyAlignment="1">
      <alignment horizontal="center" wrapText="1"/>
    </xf>
    <xf numFmtId="164" fontId="4" fillId="4" borderId="0" xfId="1" applyNumberFormat="1" applyFont="1" applyFill="1" applyBorder="1" applyAlignment="1">
      <alignment horizontal="center" wrapText="1"/>
    </xf>
    <xf numFmtId="164" fontId="4" fillId="4" borderId="9" xfId="1" applyNumberFormat="1" applyFont="1" applyFill="1" applyBorder="1" applyAlignment="1">
      <alignment horizontal="center" wrapText="1"/>
    </xf>
    <xf numFmtId="164" fontId="0" fillId="4" borderId="8" xfId="1" applyNumberFormat="1" applyFont="1" applyFill="1" applyBorder="1" applyAlignment="1">
      <alignment horizontal="left" wrapText="1" indent="1"/>
    </xf>
    <xf numFmtId="164" fontId="0" fillId="4" borderId="0" xfId="1" applyNumberFormat="1" applyFont="1" applyFill="1" applyBorder="1" applyAlignment="1">
      <alignment horizontal="left" wrapText="1" indent="1"/>
    </xf>
    <xf numFmtId="164" fontId="0" fillId="4" borderId="9" xfId="1" applyNumberFormat="1" applyFont="1" applyFill="1" applyBorder="1" applyAlignment="1">
      <alignment horizontal="left" wrapText="1" indent="1"/>
    </xf>
    <xf numFmtId="164" fontId="0" fillId="4" borderId="8" xfId="1" applyNumberFormat="1" applyFont="1" applyFill="1" applyBorder="1"/>
    <xf numFmtId="164" fontId="0" fillId="4" borderId="0" xfId="1" applyNumberFormat="1" applyFont="1" applyFill="1" applyBorder="1"/>
    <xf numFmtId="164" fontId="0" fillId="4" borderId="9" xfId="1" applyNumberFormat="1" applyFont="1" applyFill="1" applyBorder="1"/>
    <xf numFmtId="164" fontId="4" fillId="4" borderId="0" xfId="1" applyNumberFormat="1" applyFont="1" applyFill="1" applyBorder="1"/>
    <xf numFmtId="164" fontId="2" fillId="4" borderId="0" xfId="1" applyNumberFormat="1" applyFont="1" applyFill="1" applyBorder="1"/>
    <xf numFmtId="164" fontId="2" fillId="4" borderId="2" xfId="1" applyNumberFormat="1" applyFont="1" applyFill="1" applyBorder="1" applyAlignment="1">
      <alignment horizontal="centerContinuous"/>
    </xf>
    <xf numFmtId="164" fontId="2" fillId="4" borderId="5" xfId="1" applyNumberFormat="1" applyFont="1" applyFill="1" applyBorder="1"/>
    <xf numFmtId="164" fontId="2" fillId="4" borderId="8" xfId="1" applyNumberFormat="1" applyFont="1" applyFill="1" applyBorder="1"/>
    <xf numFmtId="164" fontId="0" fillId="4" borderId="10" xfId="1" applyNumberFormat="1" applyFont="1" applyFill="1" applyBorder="1"/>
    <xf numFmtId="164" fontId="0" fillId="4" borderId="2" xfId="1" applyNumberFormat="1" applyFont="1" applyFill="1" applyBorder="1"/>
    <xf numFmtId="164" fontId="0" fillId="4" borderId="11" xfId="1" applyNumberFormat="1" applyFont="1" applyFill="1" applyBorder="1"/>
    <xf numFmtId="164" fontId="0" fillId="0" borderId="0" xfId="1" applyNumberFormat="1" applyFont="1" applyFill="1"/>
    <xf numFmtId="164" fontId="4" fillId="0" borderId="0" xfId="1" applyNumberFormat="1" applyFont="1" applyFill="1"/>
    <xf numFmtId="164" fontId="4" fillId="0" borderId="2" xfId="1" applyNumberFormat="1" applyFont="1" applyFill="1" applyBorder="1" applyAlignment="1">
      <alignment horizontal="centerContinuous"/>
    </xf>
    <xf numFmtId="164" fontId="0" fillId="0" borderId="5" xfId="1" applyNumberFormat="1" applyFont="1" applyFill="1" applyBorder="1"/>
    <xf numFmtId="164" fontId="0" fillId="0" borderId="0" xfId="1" applyNumberFormat="1" applyFont="1" applyFill="1" applyBorder="1"/>
    <xf numFmtId="164" fontId="0" fillId="0" borderId="8" xfId="1" applyNumberFormat="1" applyFont="1" applyFill="1" applyBorder="1"/>
    <xf numFmtId="164" fontId="0" fillId="0" borderId="2" xfId="1" applyNumberFormat="1" applyFont="1" applyFill="1" applyBorder="1"/>
    <xf numFmtId="164" fontId="0" fillId="0" borderId="11" xfId="1" applyNumberFormat="1" applyFont="1" applyFill="1" applyBorder="1"/>
    <xf numFmtId="164" fontId="0" fillId="0" borderId="10" xfId="1" applyNumberFormat="1" applyFont="1" applyFill="1" applyBorder="1"/>
    <xf numFmtId="164" fontId="4" fillId="0" borderId="0" xfId="1" applyNumberFormat="1" applyFont="1" applyFill="1" applyBorder="1"/>
    <xf numFmtId="164" fontId="8" fillId="0" borderId="0" xfId="1" applyNumberFormat="1" applyFont="1" applyFill="1" applyBorder="1"/>
    <xf numFmtId="164" fontId="4" fillId="0" borderId="8" xfId="1" applyNumberFormat="1" applyFont="1" applyFill="1" applyBorder="1"/>
    <xf numFmtId="3" fontId="1" fillId="0" borderId="0" xfId="1" applyNumberFormat="1"/>
    <xf numFmtId="3" fontId="1" fillId="0" borderId="2" xfId="1" applyNumberFormat="1" applyBorder="1"/>
    <xf numFmtId="43" fontId="1" fillId="0" borderId="12" xfId="1" applyBorder="1"/>
    <xf numFmtId="43" fontId="1" fillId="0" borderId="0" xfId="1" applyBorder="1"/>
    <xf numFmtId="164" fontId="2" fillId="0" borderId="0" xfId="1" applyNumberFormat="1" applyFont="1" applyFill="1"/>
    <xf numFmtId="166" fontId="0" fillId="0" borderId="0" xfId="1" applyNumberFormat="1" applyFont="1" applyFill="1"/>
    <xf numFmtId="164" fontId="2" fillId="4" borderId="2" xfId="1" applyNumberFormat="1" applyFont="1" applyFill="1" applyBorder="1"/>
    <xf numFmtId="164" fontId="2" fillId="4" borderId="10" xfId="1" applyNumberFormat="1" applyFont="1" applyFill="1" applyBorder="1"/>
    <xf numFmtId="164" fontId="8" fillId="4" borderId="0" xfId="1" applyNumberFormat="1" applyFont="1" applyFill="1" applyBorder="1"/>
    <xf numFmtId="164" fontId="4" fillId="4" borderId="8" xfId="1" applyNumberFormat="1" applyFont="1" applyFill="1" applyBorder="1"/>
    <xf numFmtId="0" fontId="2" fillId="0" borderId="0" xfId="0" applyFont="1" applyAlignment="1"/>
    <xf numFmtId="0" fontId="0" fillId="0" borderId="0" xfId="0" quotePrefix="1"/>
    <xf numFmtId="0" fontId="0" fillId="0" borderId="1" xfId="0" applyBorder="1"/>
    <xf numFmtId="164" fontId="0" fillId="0" borderId="1" xfId="1" applyNumberFormat="1" applyFont="1" applyBorder="1"/>
    <xf numFmtId="0" fontId="0" fillId="0" borderId="1" xfId="0" applyBorder="1" applyAlignment="1">
      <alignment horizontal="left" indent="1"/>
    </xf>
    <xf numFmtId="0" fontId="0" fillId="0" borderId="13" xfId="0" applyBorder="1"/>
    <xf numFmtId="0" fontId="0" fillId="0" borderId="0" xfId="0" applyAlignment="1">
      <alignment horizontal="left" vertical="top"/>
    </xf>
    <xf numFmtId="0" fontId="7" fillId="2" borderId="0" xfId="0" applyFont="1" applyFill="1" applyAlignment="1">
      <alignment wrapText="1"/>
    </xf>
    <xf numFmtId="3" fontId="0" fillId="0" borderId="0" xfId="1" applyNumberFormat="1" applyFont="1" applyBorder="1"/>
    <xf numFmtId="3" fontId="2" fillId="0" borderId="0" xfId="1" applyNumberFormat="1" applyFont="1" applyBorder="1"/>
    <xf numFmtId="0" fontId="0" fillId="0" borderId="0" xfId="0" applyAlignment="1">
      <alignment vertical="top"/>
    </xf>
    <xf numFmtId="164" fontId="3" fillId="0" borderId="2" xfId="1" applyNumberFormat="1" applyFont="1" applyFill="1" applyBorder="1" applyAlignment="1">
      <alignment horizontal="centerContinuous"/>
    </xf>
    <xf numFmtId="164" fontId="2" fillId="0" borderId="8" xfId="1" applyNumberFormat="1" applyFont="1" applyFill="1" applyBorder="1"/>
    <xf numFmtId="164" fontId="2" fillId="0" borderId="10" xfId="1" applyNumberFormat="1" applyFont="1" applyFill="1" applyBorder="1"/>
    <xf numFmtId="3" fontId="2" fillId="0" borderId="2" xfId="1" applyNumberFormat="1" applyFont="1" applyBorder="1"/>
    <xf numFmtId="164" fontId="3" fillId="4" borderId="2" xfId="1" applyNumberFormat="1" applyFont="1" applyFill="1" applyBorder="1" applyAlignment="1">
      <alignment horizontal="centerContinuous"/>
    </xf>
    <xf numFmtId="0" fontId="0" fillId="0" borderId="13" xfId="0" applyFill="1" applyBorder="1" applyAlignment="1">
      <alignment horizontal="left" indent="1"/>
    </xf>
    <xf numFmtId="0" fontId="0" fillId="0" borderId="1" xfId="0" applyFill="1" applyBorder="1" applyAlignment="1">
      <alignment horizontal="left" indent="1"/>
    </xf>
    <xf numFmtId="0" fontId="3" fillId="0" borderId="0" xfId="0" applyFont="1"/>
    <xf numFmtId="3" fontId="3" fillId="0" borderId="0" xfId="1" applyNumberFormat="1" applyFont="1" applyBorder="1"/>
    <xf numFmtId="165" fontId="3" fillId="0" borderId="3" xfId="0" applyNumberFormat="1" applyFont="1" applyBorder="1"/>
    <xf numFmtId="164" fontId="2" fillId="0" borderId="0" xfId="1" applyNumberFormat="1" applyFont="1" applyBorder="1" applyAlignment="1"/>
    <xf numFmtId="1" fontId="2" fillId="0" borderId="0" xfId="1" applyNumberFormat="1" applyFont="1" applyBorder="1" applyAlignment="1"/>
    <xf numFmtId="1" fontId="2" fillId="0" borderId="0" xfId="1" applyNumberFormat="1" applyFont="1" applyBorder="1" applyAlignment="1">
      <alignment wrapText="1"/>
    </xf>
    <xf numFmtId="0" fontId="1" fillId="0" borderId="0" xfId="0" applyFont="1"/>
    <xf numFmtId="0" fontId="1" fillId="0" borderId="0" xfId="0" applyFont="1" applyAlignment="1">
      <alignment horizontal="left" vertical="top"/>
    </xf>
    <xf numFmtId="0" fontId="3"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xf>
    <xf numFmtId="0" fontId="2" fillId="0" borderId="2" xfId="0" applyFont="1" applyBorder="1" applyAlignment="1">
      <alignment horizontal="center"/>
    </xf>
    <xf numFmtId="0" fontId="6" fillId="0" borderId="1" xfId="0" applyFont="1" applyBorder="1" applyAlignment="1">
      <alignment horizontal="left" wrapText="1"/>
    </xf>
    <xf numFmtId="0" fontId="0" fillId="0" borderId="1" xfId="0" applyBorder="1" applyAlignment="1">
      <alignment wrapText="1"/>
    </xf>
    <xf numFmtId="164" fontId="0" fillId="4" borderId="8" xfId="1" applyNumberFormat="1" applyFont="1" applyFill="1" applyBorder="1" applyAlignment="1">
      <alignment horizontal="left" wrapText="1" indent="1"/>
    </xf>
    <xf numFmtId="164" fontId="0" fillId="4" borderId="0" xfId="1" applyNumberFormat="1" applyFont="1" applyFill="1" applyBorder="1" applyAlignment="1">
      <alignment horizontal="left" wrapText="1" indent="1"/>
    </xf>
    <xf numFmtId="164" fontId="0" fillId="4" borderId="9" xfId="1" applyNumberFormat="1" applyFont="1" applyFill="1" applyBorder="1" applyAlignment="1">
      <alignment horizontal="left" wrapText="1" indent="1"/>
    </xf>
    <xf numFmtId="164" fontId="4" fillId="4" borderId="8" xfId="1" applyNumberFormat="1" applyFont="1" applyFill="1" applyBorder="1" applyAlignment="1">
      <alignment horizontal="left" wrapText="1" indent="1"/>
    </xf>
    <xf numFmtId="164" fontId="4" fillId="4" borderId="0" xfId="1" applyNumberFormat="1" applyFont="1" applyFill="1" applyBorder="1" applyAlignment="1">
      <alignment horizontal="left" wrapText="1" indent="1"/>
    </xf>
    <xf numFmtId="164" fontId="4" fillId="4" borderId="9" xfId="1" applyNumberFormat="1" applyFont="1" applyFill="1" applyBorder="1" applyAlignment="1">
      <alignment horizontal="left" wrapText="1" inden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419100</xdr:colOff>
      <xdr:row>25</xdr:row>
      <xdr:rowOff>142875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467100" cy="442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5</xdr:col>
      <xdr:colOff>581025</xdr:colOff>
      <xdr:row>40</xdr:row>
      <xdr:rowOff>123825</xdr:rowOff>
    </xdr:to>
    <xdr:sp macro="" textlink="">
      <xdr:nvSpPr>
        <xdr:cNvPr id="4" name="Text Box 18" descr="Parchment"/>
        <xdr:cNvSpPr txBox="1">
          <a:spLocks noChangeArrowheads="1"/>
        </xdr:cNvSpPr>
      </xdr:nvSpPr>
      <xdr:spPr bwMode="auto">
        <a:xfrm>
          <a:off x="0" y="0"/>
          <a:ext cx="5715000" cy="6600825"/>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xdr:spPr>
      <xdr:txBody>
        <a:bodyPr vertOverflow="clip" wrap="square" lIns="182880" tIns="182880" rIns="182880" bIns="137160" anchor="t" upright="1"/>
        <a:lstStyle/>
        <a:p>
          <a:pPr algn="l" rtl="0">
            <a:defRPr sz="1000"/>
          </a:pPr>
          <a:r>
            <a:rPr lang="en-CA" sz="1000" b="1" i="0" u="none" strike="noStrike" baseline="0">
              <a:solidFill>
                <a:srgbClr val="000000"/>
              </a:solidFill>
              <a:latin typeface="Arial"/>
              <a:cs typeface="Arial"/>
            </a:rPr>
            <a:t>INSTRUCTIONS FOR PREPARING JOURNAL ENTRIES</a:t>
          </a:r>
          <a:endParaRPr lang="en-CA" sz="1000" b="0" i="0" u="none" strike="noStrike" baseline="0">
            <a:solidFill>
              <a:srgbClr val="000000"/>
            </a:solidFill>
            <a:latin typeface="Arial"/>
            <a:cs typeface="Arial"/>
          </a:endParaRP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DATES</a:t>
          </a:r>
          <a:r>
            <a:rPr lang="en-CA" sz="1000" b="0" i="0" u="none" strike="noStrike" baseline="0">
              <a:solidFill>
                <a:srgbClr val="000000"/>
              </a:solidFill>
              <a:latin typeface="Arial"/>
              <a:cs typeface="Arial"/>
            </a:rPr>
            <a:t>–Instead of dates for each journal entry, the following uses the letter of each entry.</a:t>
          </a: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ACCOUNT NAMES</a:t>
          </a:r>
          <a:r>
            <a:rPr lang="en-CA" sz="1000" b="0" i="0" u="none" strike="noStrike" baseline="0">
              <a:solidFill>
                <a:srgbClr val="000000"/>
              </a:solidFill>
              <a:latin typeface="Arial"/>
              <a:cs typeface="Arial"/>
            </a:rPr>
            <a:t>–When you click on a cell in the "Accounts" column, a downward-pointing arrow will appear at the far right of the cell. Clicking on the arrow will cause a menu of account names to appear. The names are listed in the following order: assets, liabilities, equity, revenues and expenses. To select an account name, simply click on it.</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To indent names of accounts you are crediting, do not type in blank spaces in front of the account name (that is normally poor practice when building spreadsheets). Instead, do the following:</a:t>
          </a:r>
        </a:p>
        <a:p>
          <a:pPr algn="l" rtl="0">
            <a:defRPr sz="1000"/>
          </a:pPr>
          <a:endParaRPr lang="en-CA" sz="1000" b="0" i="0" u="none" strike="noStrike" baseline="0">
            <a:solidFill>
              <a:srgbClr val="000000"/>
            </a:solidFill>
            <a:latin typeface="Arial"/>
            <a:cs typeface="Arial"/>
          </a:endParaRPr>
        </a:p>
        <a:p>
          <a:pPr rtl="0"/>
          <a:r>
            <a:rPr lang="en-CA" sz="1000" b="0" i="0" baseline="0">
              <a:latin typeface="Arial" pitchFamily="34" charset="0"/>
              <a:ea typeface="+mn-ea"/>
              <a:cs typeface="Arial" pitchFamily="34" charset="0"/>
            </a:rPr>
            <a:t>1. Click on the tab for the Home ribbon.</a:t>
          </a:r>
          <a:endParaRPr lang="en-CA" sz="1000">
            <a:latin typeface="Arial" pitchFamily="34" charset="0"/>
            <a:cs typeface="Arial" pitchFamily="34" charset="0"/>
          </a:endParaRPr>
        </a:p>
        <a:p>
          <a:pPr rtl="0"/>
          <a:r>
            <a:rPr lang="en-CA" sz="1000" b="0" i="0" baseline="0">
              <a:latin typeface="Arial" pitchFamily="34" charset="0"/>
              <a:ea typeface="+mn-ea"/>
              <a:cs typeface="Arial" pitchFamily="34" charset="0"/>
            </a:rPr>
            <a:t>2. Select the cell containing the account name you wish to indent.</a:t>
          </a:r>
          <a:endParaRPr lang="en-CA" sz="1000">
            <a:latin typeface="Arial" pitchFamily="34" charset="0"/>
            <a:cs typeface="Arial" pitchFamily="34" charset="0"/>
          </a:endParaRPr>
        </a:p>
        <a:p>
          <a:pPr rtl="0"/>
          <a:r>
            <a:rPr lang="en-CA" sz="1000" b="0" i="0" baseline="0">
              <a:latin typeface="Arial" pitchFamily="34" charset="0"/>
              <a:ea typeface="+mn-ea"/>
              <a:cs typeface="Arial" pitchFamily="34" charset="0"/>
            </a:rPr>
            <a:t>3. Click on the “Increase Indent” icon in the Alignment section of the Home ribbon.</a:t>
          </a:r>
          <a:endParaRPr lang="en-CA" sz="1000">
            <a:latin typeface="Arial" pitchFamily="34" charset="0"/>
            <a:cs typeface="Arial" pitchFamily="34" charset="0"/>
          </a:endParaRPr>
        </a:p>
        <a:p>
          <a:pPr algn="l" rtl="0">
            <a:defRPr sz="1000"/>
          </a:pPr>
          <a:endParaRPr lang="en-CA" sz="1000" b="1"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FINANCIAL STATEMENT EFFECTS</a:t>
          </a:r>
          <a:r>
            <a:rPr lang="en-CA" sz="1000" b="0" i="0" u="none" strike="noStrike" baseline="0">
              <a:solidFill>
                <a:srgbClr val="000000"/>
              </a:solidFill>
              <a:latin typeface="Arial"/>
              <a:cs typeface="Arial"/>
            </a:rPr>
            <a:t>–When you click on a cell in the "FSE" column, a downward-pointing arrow will appear at the far right of the cell. Clicking on the arrow will cause a menu of financial statement effects to appear. For each line of the journal entry indicate whether:</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1) Assets increased (choose + A)        2) Assets decreased (choose – A)</a:t>
          </a:r>
        </a:p>
        <a:p>
          <a:pPr algn="l" rtl="0">
            <a:defRPr sz="1000"/>
          </a:pPr>
          <a:r>
            <a:rPr lang="en-CA" sz="1000" b="0" i="0" u="none" strike="noStrike" baseline="0">
              <a:solidFill>
                <a:srgbClr val="000000"/>
              </a:solidFill>
              <a:latin typeface="Arial"/>
              <a:cs typeface="Arial"/>
            </a:rPr>
            <a:t>3) Liabilities increased (choose + L)     4) Liabilities decreased (choose – L)</a:t>
          </a:r>
        </a:p>
        <a:p>
          <a:pPr algn="l" rtl="0">
            <a:defRPr sz="1000"/>
          </a:pPr>
          <a:r>
            <a:rPr lang="en-CA" sz="1000" b="0" i="0" u="none" strike="noStrike" baseline="0">
              <a:solidFill>
                <a:srgbClr val="000000"/>
              </a:solidFill>
              <a:latin typeface="Arial"/>
              <a:cs typeface="Arial"/>
            </a:rPr>
            <a:t>5) Shareholders' equity increased (choose + SE)</a:t>
          </a:r>
        </a:p>
        <a:p>
          <a:pPr algn="l" rtl="0">
            <a:defRPr sz="1000"/>
          </a:pPr>
          <a:r>
            <a:rPr lang="en-CA" sz="1000" b="0" i="0" u="none" strike="noStrike" baseline="0">
              <a:solidFill>
                <a:srgbClr val="000000"/>
              </a:solidFill>
              <a:latin typeface="Arial"/>
              <a:cs typeface="Arial"/>
            </a:rPr>
            <a:t>6) Shareholders' equity decreased (choose – SE)</a:t>
          </a:r>
        </a:p>
        <a:p>
          <a:pPr algn="l" rtl="0">
            <a:defRPr sz="1000"/>
          </a:pPr>
          <a:endParaRPr lang="en-CA" sz="1000" b="0" i="0" u="none" strike="noStrike" baseline="0">
            <a:solidFill>
              <a:srgbClr val="000000"/>
            </a:solidFill>
            <a:latin typeface="Arial"/>
            <a:cs typeface="Arial"/>
          </a:endParaRPr>
        </a:p>
        <a:p>
          <a:pPr algn="l" rtl="0">
            <a:defRPr sz="1000"/>
          </a:pPr>
          <a:r>
            <a:rPr lang="en-CA" sz="1000" b="1" i="0" u="none" strike="noStrike" baseline="0">
              <a:solidFill>
                <a:srgbClr val="000000"/>
              </a:solidFill>
              <a:latin typeface="Arial"/>
              <a:cs typeface="Arial"/>
            </a:rPr>
            <a:t>EXPLANATIONS</a:t>
          </a:r>
          <a:r>
            <a:rPr lang="en-CA" sz="1000" b="0" i="0" u="none" strike="noStrike" baseline="0">
              <a:solidFill>
                <a:srgbClr val="000000"/>
              </a:solidFill>
              <a:latin typeface="Arial"/>
              <a:cs typeface="Arial"/>
            </a:rPr>
            <a:t>–Four rows are given for each entry; the fourth row can be used for an explanation if your instructor requires one. If your explanation uses more than one row, you will have to increase the height of the row as follows:</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1. Select the row header at the far left of the worksheet. (For example, if you wish to increase the height of Row 52, click on the “52” at the far left of the worksheet. The entire row should then be selected.)</a:t>
          </a:r>
        </a:p>
        <a:p>
          <a:pPr algn="l" rtl="0">
            <a:defRPr sz="1000"/>
          </a:pPr>
          <a:r>
            <a:rPr lang="en-CA" sz="1000" b="0" i="0" u="none" strike="noStrike" baseline="0">
              <a:solidFill>
                <a:srgbClr val="000000"/>
              </a:solidFill>
              <a:latin typeface="Arial"/>
              <a:cs typeface="Arial"/>
            </a:rPr>
            <a:t>2. Put the mouse cursor over the bottom border of the row. The cursor’s appearance will change to two arrows (one pointing up, the other down) separated by a line.</a:t>
          </a:r>
        </a:p>
        <a:p>
          <a:pPr algn="l" rtl="0">
            <a:defRPr sz="1000"/>
          </a:pPr>
          <a:r>
            <a:rPr lang="en-CA" sz="1000" b="0" i="0" u="none" strike="noStrike" baseline="0">
              <a:solidFill>
                <a:srgbClr val="000000"/>
              </a:solidFill>
              <a:latin typeface="Arial"/>
              <a:cs typeface="Arial"/>
            </a:rPr>
            <a:t>3. Holding the left mouse key down, drag the mouse until the row is the desired height.</a:t>
          </a:r>
        </a:p>
        <a:p>
          <a:pPr algn="l" rtl="0">
            <a:defRPr sz="1000"/>
          </a:pP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If a transaction does not require a journal entry, type "No entry required" for an explanation.</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38100</xdr:colOff>
      <xdr:row>0</xdr:row>
      <xdr:rowOff>28575</xdr:rowOff>
    </xdr:from>
    <xdr:to>
      <xdr:col>4</xdr:col>
      <xdr:colOff>266700</xdr:colOff>
      <xdr:row>5</xdr:row>
      <xdr:rowOff>38100</xdr:rowOff>
    </xdr:to>
    <xdr:sp macro="" textlink="">
      <xdr:nvSpPr>
        <xdr:cNvPr id="6145" name="Text Box 1" descr="Parchment"/>
        <xdr:cNvSpPr txBox="1">
          <a:spLocks noChangeArrowheads="1"/>
        </xdr:cNvSpPr>
      </xdr:nvSpPr>
      <xdr:spPr bwMode="auto">
        <a:xfrm>
          <a:off x="38100" y="28575"/>
          <a:ext cx="5381625" cy="819150"/>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182880" tIns="182880" rIns="182880" bIns="137160" anchor="t" upright="1"/>
        <a:lstStyle/>
        <a:p>
          <a:pPr algn="l" rtl="0">
            <a:defRPr sz="1000"/>
          </a:pPr>
          <a:r>
            <a:rPr lang="en-CA" sz="1000" b="1" i="0" u="none" strike="noStrike" baseline="0">
              <a:solidFill>
                <a:srgbClr val="000000"/>
              </a:solidFill>
              <a:latin typeface="Arial"/>
              <a:cs typeface="Arial"/>
            </a:rPr>
            <a:t>INSTRUCTIONS FOR PREPARING THE STATEMENT OF FINANCIAL POSITION</a:t>
          </a:r>
          <a:endParaRPr lang="en-CA" sz="1000" b="0" i="0" u="none" strike="noStrike" baseline="0">
            <a:solidFill>
              <a:srgbClr val="000000"/>
            </a:solidFill>
            <a:latin typeface="Arial"/>
            <a:cs typeface="Arial"/>
          </a:endParaRPr>
        </a:p>
        <a:p>
          <a:pPr algn="l" rtl="0">
            <a:defRPr sz="1000"/>
          </a:pPr>
          <a:r>
            <a:rPr lang="en-CA" sz="1000" b="0" i="0" u="none" strike="noStrike" baseline="0">
              <a:solidFill>
                <a:srgbClr val="000000"/>
              </a:solidFill>
              <a:latin typeface="Arial"/>
              <a:cs typeface="Arial"/>
            </a:rPr>
            <a:t>In preparing the statement of financial position, use the same format in which it is presented on the </a:t>
          </a:r>
          <a:r>
            <a:rPr lang="en-CA" sz="1000" b="1" i="0" u="none" strike="noStrike" baseline="0">
              <a:solidFill>
                <a:srgbClr val="000000"/>
              </a:solidFill>
              <a:latin typeface="Arial"/>
              <a:cs typeface="Arial"/>
            </a:rPr>
            <a:t>GivenData</a:t>
          </a:r>
          <a:r>
            <a:rPr lang="en-CA" sz="1000" b="0" i="0" u="none" strike="noStrike" baseline="0">
              <a:solidFill>
                <a:srgbClr val="000000"/>
              </a:solidFill>
              <a:latin typeface="Arial"/>
              <a:cs typeface="Arial"/>
            </a:rPr>
            <a:t> sheet.</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47625</xdr:colOff>
      <xdr:row>11</xdr:row>
      <xdr:rowOff>104775</xdr:rowOff>
    </xdr:from>
    <xdr:to>
      <xdr:col>8</xdr:col>
      <xdr:colOff>485775</xdr:colOff>
      <xdr:row>26</xdr:row>
      <xdr:rowOff>152400</xdr:rowOff>
    </xdr:to>
    <xdr:grpSp>
      <xdr:nvGrpSpPr>
        <xdr:cNvPr id="5187" name="Group 1"/>
        <xdr:cNvGrpSpPr>
          <a:grpSpLocks/>
        </xdr:cNvGrpSpPr>
      </xdr:nvGrpSpPr>
      <xdr:grpSpPr bwMode="auto">
        <a:xfrm>
          <a:off x="47625" y="1895475"/>
          <a:ext cx="5314950" cy="2476500"/>
          <a:chOff x="19" y="290"/>
          <a:chExt cx="537" cy="260"/>
        </a:xfrm>
      </xdr:grpSpPr>
      <xdr:sp macro="" textlink="">
        <xdr:nvSpPr>
          <xdr:cNvPr id="5122"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5123" name="Text Box 3"/>
          <xdr:cNvSpPr txBox="1">
            <a:spLocks noChangeArrowheads="1"/>
          </xdr:cNvSpPr>
        </xdr:nvSpPr>
        <xdr:spPr bwMode="auto">
          <a:xfrm>
            <a:off x="33" y="308"/>
            <a:ext cx="500" cy="210"/>
          </a:xfrm>
          <a:prstGeom prst="rect">
            <a:avLst/>
          </a:prstGeom>
          <a:solidFill>
            <a:srgbClr val="FFFFE1"/>
          </a:solidFill>
          <a:ln w="9525">
            <a:noFill/>
            <a:miter lim="800000"/>
            <a:headEnd/>
            <a:tailEnd/>
          </a:ln>
        </xdr:spPr>
        <xdr:txBody>
          <a:bodyPr vertOverflow="clip" wrap="square" lIns="27432" tIns="22860" rIns="0" bIns="0" anchor="t" upright="1"/>
          <a:lstStyle/>
          <a:p>
            <a:pPr algn="l" rtl="0">
              <a:defRPr sz="1000"/>
            </a:pPr>
            <a:r>
              <a:rPr lang="en-US" sz="1000">
                <a:effectLst/>
                <a:latin typeface="Arial" panose="020B0604020202020204" pitchFamily="34" charset="0"/>
                <a:ea typeface="+mn-ea"/>
                <a:cs typeface="Arial" panose="020B0604020202020204" pitchFamily="34" charset="0"/>
              </a:rPr>
              <a:t>This suggests that for every $1 in current liabilities, Bayer has $1.33 in current assets.  The ratio suggests that Bayer is likely maintaining adequate liquidity and using resources efficiently.</a:t>
            </a:r>
            <a:endParaRPr lang="en-CA" sz="1000" b="0" i="0" u="none" strike="noStrike" baseline="0">
              <a:solidFill>
                <a:srgbClr val="000000"/>
              </a:solidFill>
              <a:latin typeface="Arial" panose="020B0604020202020204" pitchFamily="34" charset="0"/>
              <a:cs typeface="Arial" panose="020B0604020202020204"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G10:G16"/>
  <sheetViews>
    <sheetView showGridLines="0" showRowColHeaders="0" tabSelected="1" workbookViewId="0">
      <selection activeCell="G13" sqref="G13"/>
    </sheetView>
  </sheetViews>
  <sheetFormatPr defaultRowHeight="12.75" x14ac:dyDescent="0.2"/>
  <cols>
    <col min="1" max="6" width="9.140625" style="8"/>
    <col min="7" max="7" width="26" style="8" customWidth="1"/>
    <col min="8" max="16384" width="9.140625" style="8"/>
  </cols>
  <sheetData>
    <row r="10" spans="7:7" ht="31.5" x14ac:dyDescent="0.25">
      <c r="G10" s="77" t="s">
        <v>62</v>
      </c>
    </row>
    <row r="12" spans="7:7" x14ac:dyDescent="0.2">
      <c r="G12" s="8" t="s">
        <v>19</v>
      </c>
    </row>
    <row r="13" spans="7:7" x14ac:dyDescent="0.2">
      <c r="G13" s="8" t="s">
        <v>21</v>
      </c>
    </row>
    <row r="15" spans="7:7" x14ac:dyDescent="0.2">
      <c r="G15" s="8" t="s">
        <v>20</v>
      </c>
    </row>
    <row r="16" spans="7:7" x14ac:dyDescent="0.2">
      <c r="G16" s="8" t="s">
        <v>22</v>
      </c>
    </row>
  </sheetData>
  <phoneticPr fontId="0" type="noConversion"/>
  <pageMargins left="0.46" right="0.28000000000000003"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82"/>
  <sheetViews>
    <sheetView showGridLines="0" zoomScaleNormal="100" workbookViewId="0"/>
  </sheetViews>
  <sheetFormatPr defaultRowHeight="12.75" x14ac:dyDescent="0.2"/>
  <cols>
    <col min="1" max="1" width="3.140625" bestFit="1" customWidth="1"/>
    <col min="2" max="2" width="47.85546875" bestFit="1" customWidth="1"/>
    <col min="3" max="4" width="11.140625" customWidth="1"/>
  </cols>
  <sheetData>
    <row r="1" spans="2:4" x14ac:dyDescent="0.2">
      <c r="B1" s="15" t="s">
        <v>0</v>
      </c>
      <c r="C1" s="1"/>
      <c r="D1" s="1"/>
    </row>
    <row r="2" spans="2:4" x14ac:dyDescent="0.2">
      <c r="B2" s="2"/>
      <c r="C2" s="2"/>
      <c r="D2" s="2"/>
    </row>
    <row r="3" spans="2:4" x14ac:dyDescent="0.2">
      <c r="B3" s="96" t="s">
        <v>29</v>
      </c>
      <c r="C3" s="96"/>
      <c r="D3" s="70"/>
    </row>
    <row r="4" spans="2:4" x14ac:dyDescent="0.2">
      <c r="B4" s="97" t="s">
        <v>69</v>
      </c>
      <c r="C4" s="97"/>
      <c r="D4" s="70"/>
    </row>
    <row r="5" spans="2:4" x14ac:dyDescent="0.2">
      <c r="B5" s="98" t="s">
        <v>88</v>
      </c>
      <c r="C5" s="97"/>
      <c r="D5" s="70"/>
    </row>
    <row r="6" spans="2:4" x14ac:dyDescent="0.2">
      <c r="B6" s="99" t="s">
        <v>63</v>
      </c>
      <c r="C6" s="99"/>
      <c r="D6" s="70"/>
    </row>
    <row r="7" spans="2:4" x14ac:dyDescent="0.2">
      <c r="B7" s="2"/>
      <c r="C7" s="2"/>
      <c r="D7" s="2"/>
    </row>
    <row r="8" spans="2:4" x14ac:dyDescent="0.2">
      <c r="B8" s="20" t="s">
        <v>30</v>
      </c>
    </row>
    <row r="9" spans="2:4" x14ac:dyDescent="0.2">
      <c r="B9" s="20" t="s">
        <v>31</v>
      </c>
    </row>
    <row r="10" spans="2:4" x14ac:dyDescent="0.2">
      <c r="B10" t="s">
        <v>64</v>
      </c>
      <c r="C10" s="21">
        <v>1853</v>
      </c>
    </row>
    <row r="11" spans="2:4" x14ac:dyDescent="0.2">
      <c r="B11" t="s">
        <v>65</v>
      </c>
      <c r="C11" s="22">
        <v>10585</v>
      </c>
    </row>
    <row r="12" spans="2:4" x14ac:dyDescent="0.2">
      <c r="B12" t="s">
        <v>32</v>
      </c>
      <c r="C12" s="78">
        <v>8478</v>
      </c>
    </row>
    <row r="13" spans="2:4" x14ac:dyDescent="0.2">
      <c r="B13" t="s">
        <v>3</v>
      </c>
      <c r="C13" s="23">
        <v>1311</v>
      </c>
    </row>
    <row r="14" spans="2:4" x14ac:dyDescent="0.2">
      <c r="C14" s="89">
        <f>SUM(C10:C13)</f>
        <v>22227</v>
      </c>
    </row>
    <row r="15" spans="2:4" x14ac:dyDescent="0.2">
      <c r="B15" s="5" t="s">
        <v>33</v>
      </c>
    </row>
    <row r="16" spans="2:4" x14ac:dyDescent="0.2">
      <c r="B16" t="s">
        <v>34</v>
      </c>
      <c r="C16" s="22">
        <v>223</v>
      </c>
    </row>
    <row r="17" spans="2:3" x14ac:dyDescent="0.2">
      <c r="B17" t="s">
        <v>35</v>
      </c>
      <c r="C17" s="22">
        <v>11428</v>
      </c>
    </row>
    <row r="18" spans="2:3" x14ac:dyDescent="0.2">
      <c r="B18" s="94" t="s">
        <v>89</v>
      </c>
      <c r="C18" s="22">
        <v>16168</v>
      </c>
    </row>
    <row r="19" spans="2:3" x14ac:dyDescent="0.2">
      <c r="B19" t="s">
        <v>36</v>
      </c>
      <c r="C19" s="22">
        <v>15653</v>
      </c>
    </row>
    <row r="20" spans="2:3" x14ac:dyDescent="0.2">
      <c r="B20" t="s">
        <v>3</v>
      </c>
      <c r="C20" s="23">
        <v>4535</v>
      </c>
    </row>
    <row r="21" spans="2:3" x14ac:dyDescent="0.2">
      <c r="C21" s="89">
        <f>SUM(C16:C20)</f>
        <v>48007</v>
      </c>
    </row>
    <row r="22" spans="2:3" ht="13.5" thickBot="1" x14ac:dyDescent="0.25">
      <c r="B22" s="17" t="s">
        <v>23</v>
      </c>
      <c r="C22" s="90">
        <f>C14+C21</f>
        <v>70234</v>
      </c>
    </row>
    <row r="23" spans="2:3" ht="13.5" thickTop="1" x14ac:dyDescent="0.2"/>
    <row r="24" spans="2:3" x14ac:dyDescent="0.2">
      <c r="B24" s="5" t="s">
        <v>37</v>
      </c>
    </row>
    <row r="25" spans="2:3" x14ac:dyDescent="0.2">
      <c r="B25" s="5" t="s">
        <v>38</v>
      </c>
    </row>
    <row r="26" spans="2:3" x14ac:dyDescent="0.2">
      <c r="B26" s="2" t="s">
        <v>70</v>
      </c>
      <c r="C26" s="21">
        <v>5363</v>
      </c>
    </row>
    <row r="27" spans="2:3" x14ac:dyDescent="0.2">
      <c r="B27" s="2" t="s">
        <v>71</v>
      </c>
      <c r="C27" s="22">
        <v>3376</v>
      </c>
    </row>
    <row r="28" spans="2:3" x14ac:dyDescent="0.2">
      <c r="B28" s="2" t="s">
        <v>72</v>
      </c>
      <c r="C28" s="22">
        <v>4912</v>
      </c>
    </row>
    <row r="29" spans="2:3" x14ac:dyDescent="0.2">
      <c r="B29" s="94" t="s">
        <v>90</v>
      </c>
      <c r="C29" s="23">
        <v>1852</v>
      </c>
    </row>
    <row r="30" spans="2:3" x14ac:dyDescent="0.2">
      <c r="C30" s="24">
        <f>SUM(C26:C29)</f>
        <v>15503</v>
      </c>
    </row>
    <row r="31" spans="2:3" x14ac:dyDescent="0.2">
      <c r="B31" s="88" t="s">
        <v>80</v>
      </c>
    </row>
    <row r="32" spans="2:3" x14ac:dyDescent="0.2">
      <c r="B32" s="2" t="s">
        <v>72</v>
      </c>
      <c r="C32" s="79">
        <v>14252</v>
      </c>
    </row>
    <row r="33" spans="1:4" x14ac:dyDescent="0.2">
      <c r="B33" s="2" t="s">
        <v>73</v>
      </c>
      <c r="C33" s="79">
        <v>689</v>
      </c>
    </row>
    <row r="34" spans="1:4" x14ac:dyDescent="0.2">
      <c r="B34" s="2" t="s">
        <v>71</v>
      </c>
      <c r="C34" s="22">
        <v>18484</v>
      </c>
    </row>
    <row r="35" spans="1:4" x14ac:dyDescent="0.2">
      <c r="B35" s="2" t="s">
        <v>81</v>
      </c>
      <c r="C35" s="79">
        <v>1088</v>
      </c>
    </row>
    <row r="36" spans="1:4" x14ac:dyDescent="0.2">
      <c r="B36" s="5"/>
      <c r="C36" s="26">
        <f>SUM(C32:C35)</f>
        <v>34513</v>
      </c>
    </row>
    <row r="37" spans="1:4" x14ac:dyDescent="0.2">
      <c r="B37" s="5" t="s">
        <v>39</v>
      </c>
    </row>
    <row r="38" spans="1:4" x14ac:dyDescent="0.2">
      <c r="B38" s="2" t="s">
        <v>82</v>
      </c>
      <c r="C38" s="22">
        <v>8284</v>
      </c>
    </row>
    <row r="39" spans="1:4" x14ac:dyDescent="0.2">
      <c r="B39" t="s">
        <v>2</v>
      </c>
      <c r="C39" s="23">
        <v>11934</v>
      </c>
    </row>
    <row r="40" spans="1:4" x14ac:dyDescent="0.2">
      <c r="C40" s="26">
        <f>SUM(C38:C39)</f>
        <v>20218</v>
      </c>
    </row>
    <row r="41" spans="1:4" ht="13.5" thickBot="1" x14ac:dyDescent="0.25">
      <c r="B41" s="17" t="s">
        <v>40</v>
      </c>
      <c r="C41" s="25">
        <f>C30+C36+C40</f>
        <v>70234</v>
      </c>
    </row>
    <row r="42" spans="1:4" ht="13.5" thickTop="1" x14ac:dyDescent="0.2"/>
    <row r="43" spans="1:4" x14ac:dyDescent="0.2">
      <c r="B43" s="1"/>
      <c r="C43" s="3"/>
      <c r="D43" s="3"/>
    </row>
    <row r="44" spans="1:4" x14ac:dyDescent="0.2">
      <c r="B44" s="88" t="s">
        <v>92</v>
      </c>
      <c r="C44" s="91"/>
      <c r="D44" s="3"/>
    </row>
    <row r="45" spans="1:4" x14ac:dyDescent="0.2">
      <c r="A45" t="s">
        <v>5</v>
      </c>
      <c r="B45" s="92" t="s">
        <v>66</v>
      </c>
      <c r="C45" s="21">
        <v>60</v>
      </c>
      <c r="D45" s="3"/>
    </row>
    <row r="46" spans="1:4" x14ac:dyDescent="0.2">
      <c r="A46" t="s">
        <v>9</v>
      </c>
      <c r="B46" s="92" t="s">
        <v>48</v>
      </c>
      <c r="C46" s="22">
        <v>615</v>
      </c>
      <c r="D46" s="3"/>
    </row>
    <row r="47" spans="1:4" x14ac:dyDescent="0.2">
      <c r="A47" t="s">
        <v>6</v>
      </c>
      <c r="B47" s="92" t="s">
        <v>41</v>
      </c>
      <c r="C47" s="22">
        <v>560</v>
      </c>
      <c r="D47" s="3"/>
    </row>
    <row r="48" spans="1:4" x14ac:dyDescent="0.2">
      <c r="A48" t="s">
        <v>10</v>
      </c>
      <c r="B48" s="92" t="s">
        <v>45</v>
      </c>
      <c r="C48" s="22">
        <v>64</v>
      </c>
      <c r="D48" s="3"/>
    </row>
    <row r="49" spans="1:4" x14ac:dyDescent="0.2">
      <c r="A49" t="s">
        <v>11</v>
      </c>
      <c r="B49" s="92" t="s">
        <v>46</v>
      </c>
      <c r="C49" s="22">
        <v>1514</v>
      </c>
      <c r="D49" s="3"/>
    </row>
    <row r="50" spans="1:4" ht="25.5" x14ac:dyDescent="0.2">
      <c r="B50" s="93" t="s">
        <v>42</v>
      </c>
      <c r="C50" s="22">
        <v>5410</v>
      </c>
      <c r="D50" s="3"/>
    </row>
    <row r="51" spans="1:4" x14ac:dyDescent="0.2">
      <c r="A51" t="s">
        <v>12</v>
      </c>
      <c r="B51" s="92" t="s">
        <v>47</v>
      </c>
      <c r="C51" s="22">
        <v>623</v>
      </c>
      <c r="D51" s="3"/>
    </row>
    <row r="52" spans="1:4" ht="25.5" x14ac:dyDescent="0.2">
      <c r="A52" s="80" t="s">
        <v>13</v>
      </c>
      <c r="B52" s="93" t="s">
        <v>74</v>
      </c>
      <c r="C52" s="22">
        <v>125</v>
      </c>
      <c r="D52" s="3"/>
    </row>
    <row r="53" spans="1:4" x14ac:dyDescent="0.2">
      <c r="A53" t="s">
        <v>14</v>
      </c>
      <c r="B53" s="92" t="s">
        <v>83</v>
      </c>
      <c r="C53" s="22">
        <v>461</v>
      </c>
      <c r="D53" s="3"/>
    </row>
    <row r="54" spans="1:4" x14ac:dyDescent="0.2">
      <c r="B54" s="1"/>
      <c r="C54" s="3"/>
      <c r="D54" s="3"/>
    </row>
    <row r="55" spans="1:4" x14ac:dyDescent="0.2">
      <c r="B55" s="27" t="s">
        <v>44</v>
      </c>
    </row>
    <row r="56" spans="1:4" x14ac:dyDescent="0.2">
      <c r="B56" t="s">
        <v>1</v>
      </c>
    </row>
    <row r="57" spans="1:4" x14ac:dyDescent="0.2">
      <c r="B57" t="s">
        <v>65</v>
      </c>
    </row>
    <row r="58" spans="1:4" x14ac:dyDescent="0.2">
      <c r="B58" t="s">
        <v>32</v>
      </c>
    </row>
    <row r="59" spans="1:4" x14ac:dyDescent="0.2">
      <c r="B59" t="s">
        <v>67</v>
      </c>
    </row>
    <row r="60" spans="1:4" x14ac:dyDescent="0.2">
      <c r="B60" t="s">
        <v>34</v>
      </c>
    </row>
    <row r="61" spans="1:4" x14ac:dyDescent="0.2">
      <c r="B61" t="s">
        <v>35</v>
      </c>
    </row>
    <row r="62" spans="1:4" x14ac:dyDescent="0.2">
      <c r="B62" s="94" t="s">
        <v>89</v>
      </c>
    </row>
    <row r="63" spans="1:4" x14ac:dyDescent="0.2">
      <c r="B63" t="s">
        <v>36</v>
      </c>
    </row>
    <row r="64" spans="1:4" x14ac:dyDescent="0.2">
      <c r="B64" t="s">
        <v>68</v>
      </c>
    </row>
    <row r="65" spans="2:2" x14ac:dyDescent="0.2">
      <c r="B65" s="2" t="s">
        <v>70</v>
      </c>
    </row>
    <row r="66" spans="2:2" x14ac:dyDescent="0.2">
      <c r="B66" s="2" t="s">
        <v>78</v>
      </c>
    </row>
    <row r="67" spans="2:2" x14ac:dyDescent="0.2">
      <c r="B67" s="2" t="s">
        <v>75</v>
      </c>
    </row>
    <row r="68" spans="2:2" x14ac:dyDescent="0.2">
      <c r="B68" s="94" t="s">
        <v>90</v>
      </c>
    </row>
    <row r="69" spans="2:2" x14ac:dyDescent="0.2">
      <c r="B69" s="2" t="s">
        <v>76</v>
      </c>
    </row>
    <row r="70" spans="2:2" x14ac:dyDescent="0.2">
      <c r="B70" s="2" t="s">
        <v>73</v>
      </c>
    </row>
    <row r="71" spans="2:2" x14ac:dyDescent="0.2">
      <c r="B71" s="2" t="s">
        <v>79</v>
      </c>
    </row>
    <row r="72" spans="2:2" x14ac:dyDescent="0.2">
      <c r="B72" s="94" t="s">
        <v>86</v>
      </c>
    </row>
    <row r="73" spans="2:2" x14ac:dyDescent="0.2">
      <c r="B73" s="2" t="s">
        <v>82</v>
      </c>
    </row>
    <row r="74" spans="2:2" x14ac:dyDescent="0.2">
      <c r="B74" t="s">
        <v>2</v>
      </c>
    </row>
    <row r="76" spans="2:2" x14ac:dyDescent="0.2">
      <c r="B76" s="5" t="s">
        <v>60</v>
      </c>
    </row>
    <row r="77" spans="2:2" x14ac:dyDescent="0.2">
      <c r="B77" s="71" t="s">
        <v>53</v>
      </c>
    </row>
    <row r="78" spans="2:2" x14ac:dyDescent="0.2">
      <c r="B78" t="s">
        <v>54</v>
      </c>
    </row>
    <row r="79" spans="2:2" x14ac:dyDescent="0.2">
      <c r="B79" s="71" t="s">
        <v>55</v>
      </c>
    </row>
    <row r="80" spans="2:2" x14ac:dyDescent="0.2">
      <c r="B80" t="s">
        <v>56</v>
      </c>
    </row>
    <row r="81" spans="2:2" x14ac:dyDescent="0.2">
      <c r="B81" s="71" t="s">
        <v>57</v>
      </c>
    </row>
    <row r="82" spans="2:2" x14ac:dyDescent="0.2">
      <c r="B82" t="s">
        <v>58</v>
      </c>
    </row>
  </sheetData>
  <mergeCells count="4">
    <mergeCell ref="B3:C3"/>
    <mergeCell ref="B4:C4"/>
    <mergeCell ref="B5:C5"/>
    <mergeCell ref="B6:C6"/>
  </mergeCells>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3:E88"/>
  <sheetViews>
    <sheetView showGridLines="0" workbookViewId="0"/>
  </sheetViews>
  <sheetFormatPr defaultRowHeight="12.75" x14ac:dyDescent="0.2"/>
  <cols>
    <col min="1" max="1" width="9.140625" style="4"/>
    <col min="2" max="2" width="39.7109375" style="4" customWidth="1"/>
    <col min="3" max="3" width="5.28515625" style="4" bestFit="1" customWidth="1"/>
    <col min="4" max="5" width="11.42578125" style="4" customWidth="1"/>
    <col min="6" max="16384" width="9.140625" style="4"/>
  </cols>
  <sheetData>
    <row r="43" spans="1:5" x14ac:dyDescent="0.2">
      <c r="A43" s="16" t="str">
        <f>Cover!$G$13</f>
        <v>&lt;Type your name here&gt;</v>
      </c>
    </row>
    <row r="44" spans="1:5" x14ac:dyDescent="0.2">
      <c r="A44" s="16" t="str">
        <f>Cover!$G$16</f>
        <v>&lt;Type your class here&gt;</v>
      </c>
    </row>
    <row r="45" spans="1:5" x14ac:dyDescent="0.2">
      <c r="A45" s="16" t="str">
        <f>Cover!$G$10</f>
        <v>Excel Templates Problem 2–5</v>
      </c>
    </row>
    <row r="46" spans="1:5" x14ac:dyDescent="0.2">
      <c r="A46" s="16" t="s">
        <v>43</v>
      </c>
    </row>
    <row r="48" spans="1:5" x14ac:dyDescent="0.2">
      <c r="A48" s="10" t="s">
        <v>15</v>
      </c>
      <c r="B48" s="11" t="s">
        <v>61</v>
      </c>
      <c r="C48" s="11" t="s">
        <v>59</v>
      </c>
      <c r="D48" s="11" t="s">
        <v>16</v>
      </c>
      <c r="E48" s="11" t="s">
        <v>17</v>
      </c>
    </row>
    <row r="49" spans="1:5" x14ac:dyDescent="0.2">
      <c r="A49" s="72" t="s">
        <v>5</v>
      </c>
      <c r="B49" s="72" t="s">
        <v>1</v>
      </c>
      <c r="C49" s="72" t="s">
        <v>53</v>
      </c>
      <c r="D49" s="73">
        <f>GivenData!C45</f>
        <v>60</v>
      </c>
      <c r="E49" s="73"/>
    </row>
    <row r="50" spans="1:5" x14ac:dyDescent="0.2">
      <c r="A50" s="72"/>
      <c r="B50" s="74" t="s">
        <v>82</v>
      </c>
      <c r="C50" s="72" t="s">
        <v>57</v>
      </c>
      <c r="D50" s="73"/>
      <c r="E50" s="73">
        <f>GivenData!C45</f>
        <v>60</v>
      </c>
    </row>
    <row r="51" spans="1:5" x14ac:dyDescent="0.2">
      <c r="A51" s="72"/>
      <c r="B51" s="72"/>
      <c r="C51" s="72"/>
      <c r="D51" s="73"/>
      <c r="E51" s="73"/>
    </row>
    <row r="52" spans="1:5" ht="12.75" customHeight="1" x14ac:dyDescent="0.2">
      <c r="A52" s="100" t="s">
        <v>18</v>
      </c>
      <c r="B52" s="101"/>
      <c r="C52" s="101"/>
      <c r="D52" s="101"/>
      <c r="E52" s="101"/>
    </row>
    <row r="53" spans="1:5" x14ac:dyDescent="0.2">
      <c r="A53" s="13"/>
      <c r="B53" s="14"/>
      <c r="C53" s="14"/>
      <c r="D53" s="14"/>
      <c r="E53" s="14"/>
    </row>
    <row r="54" spans="1:5" x14ac:dyDescent="0.2">
      <c r="A54" s="72" t="s">
        <v>9</v>
      </c>
      <c r="B54" s="75" t="s">
        <v>1</v>
      </c>
      <c r="C54" s="72" t="s">
        <v>53</v>
      </c>
      <c r="D54" s="73">
        <f>GivenData!C46</f>
        <v>615</v>
      </c>
      <c r="E54" s="73"/>
    </row>
    <row r="55" spans="1:5" x14ac:dyDescent="0.2">
      <c r="A55" s="72"/>
      <c r="B55" s="86" t="s">
        <v>79</v>
      </c>
      <c r="C55" s="72" t="s">
        <v>55</v>
      </c>
      <c r="D55" s="73"/>
      <c r="E55" s="73">
        <f>GivenData!C46</f>
        <v>615</v>
      </c>
    </row>
    <row r="56" spans="1:5" x14ac:dyDescent="0.2">
      <c r="A56" s="72"/>
      <c r="B56" s="75"/>
      <c r="C56" s="72"/>
      <c r="D56" s="73"/>
      <c r="E56" s="73"/>
    </row>
    <row r="57" spans="1:5" ht="12.75" customHeight="1" x14ac:dyDescent="0.2">
      <c r="A57" s="100" t="s">
        <v>18</v>
      </c>
      <c r="B57" s="101"/>
      <c r="C57" s="101"/>
      <c r="D57" s="101"/>
      <c r="E57" s="101"/>
    </row>
    <row r="58" spans="1:5" ht="12.75" customHeight="1" x14ac:dyDescent="0.2">
      <c r="A58" s="13"/>
      <c r="B58" s="14"/>
      <c r="C58" s="14"/>
      <c r="D58" s="14"/>
      <c r="E58" s="14"/>
    </row>
    <row r="59" spans="1:5" x14ac:dyDescent="0.2">
      <c r="A59" s="72" t="s">
        <v>6</v>
      </c>
      <c r="B59" s="72" t="s">
        <v>2</v>
      </c>
      <c r="C59" s="72" t="s">
        <v>58</v>
      </c>
      <c r="D59" s="73">
        <f>GivenData!C47</f>
        <v>560</v>
      </c>
      <c r="E59" s="73"/>
    </row>
    <row r="60" spans="1:5" x14ac:dyDescent="0.2">
      <c r="A60" s="72"/>
      <c r="B60" s="74" t="s">
        <v>1</v>
      </c>
      <c r="C60" s="72" t="s">
        <v>54</v>
      </c>
      <c r="D60" s="73"/>
      <c r="E60" s="73">
        <f>GivenData!C47</f>
        <v>560</v>
      </c>
    </row>
    <row r="61" spans="1:5" x14ac:dyDescent="0.2">
      <c r="A61" s="72"/>
      <c r="B61" s="72"/>
      <c r="C61" s="72"/>
      <c r="D61" s="73"/>
      <c r="E61" s="73"/>
    </row>
    <row r="62" spans="1:5" ht="12.75" customHeight="1" x14ac:dyDescent="0.2">
      <c r="A62" s="100" t="s">
        <v>18</v>
      </c>
      <c r="B62" s="101"/>
      <c r="C62" s="101"/>
      <c r="D62" s="101"/>
      <c r="E62" s="101"/>
    </row>
    <row r="63" spans="1:5" x14ac:dyDescent="0.2">
      <c r="A63" s="13"/>
      <c r="B63" s="14"/>
      <c r="C63" s="14"/>
      <c r="D63" s="14"/>
      <c r="E63" s="14"/>
    </row>
    <row r="64" spans="1:5" x14ac:dyDescent="0.2">
      <c r="A64" s="72" t="s">
        <v>10</v>
      </c>
      <c r="B64" s="72" t="s">
        <v>36</v>
      </c>
      <c r="C64" s="72" t="s">
        <v>53</v>
      </c>
      <c r="D64" s="73">
        <f>GivenData!C48</f>
        <v>64</v>
      </c>
      <c r="E64" s="73"/>
    </row>
    <row r="65" spans="1:5" x14ac:dyDescent="0.2">
      <c r="A65" s="72"/>
      <c r="B65" s="74" t="s">
        <v>1</v>
      </c>
      <c r="C65" s="72" t="s">
        <v>54</v>
      </c>
      <c r="D65" s="73"/>
      <c r="E65" s="73">
        <f>D64</f>
        <v>64</v>
      </c>
    </row>
    <row r="66" spans="1:5" x14ac:dyDescent="0.2">
      <c r="A66" s="72"/>
      <c r="B66" s="72"/>
      <c r="C66" s="72"/>
      <c r="D66" s="73"/>
      <c r="E66" s="73"/>
    </row>
    <row r="67" spans="1:5" ht="12.75" customHeight="1" x14ac:dyDescent="0.2">
      <c r="A67" s="100" t="s">
        <v>18</v>
      </c>
      <c r="B67" s="101"/>
      <c r="C67" s="101"/>
      <c r="D67" s="101"/>
      <c r="E67" s="101"/>
    </row>
    <row r="68" spans="1:5" x14ac:dyDescent="0.2">
      <c r="A68" s="13"/>
      <c r="B68" s="14"/>
      <c r="C68" s="14"/>
      <c r="D68" s="14"/>
      <c r="E68" s="14"/>
    </row>
    <row r="69" spans="1:5" x14ac:dyDescent="0.2">
      <c r="A69" s="72" t="s">
        <v>11</v>
      </c>
      <c r="B69" s="72" t="s">
        <v>35</v>
      </c>
      <c r="C69" s="72" t="s">
        <v>53</v>
      </c>
      <c r="D69" s="73">
        <f>GivenData!C49+GivenData!C50</f>
        <v>6924</v>
      </c>
      <c r="E69" s="73"/>
    </row>
    <row r="70" spans="1:5" x14ac:dyDescent="0.2">
      <c r="A70" s="72"/>
      <c r="B70" s="74" t="s">
        <v>1</v>
      </c>
      <c r="C70" s="72" t="s">
        <v>54</v>
      </c>
      <c r="D70" s="73"/>
      <c r="E70" s="73">
        <f>GivenData!C49</f>
        <v>1514</v>
      </c>
    </row>
    <row r="71" spans="1:5" x14ac:dyDescent="0.2">
      <c r="A71" s="72"/>
      <c r="B71" s="87" t="s">
        <v>79</v>
      </c>
      <c r="C71" s="72" t="s">
        <v>55</v>
      </c>
      <c r="D71" s="73"/>
      <c r="E71" s="73">
        <f>GivenData!C50</f>
        <v>5410</v>
      </c>
    </row>
    <row r="72" spans="1:5" ht="12.75" customHeight="1" x14ac:dyDescent="0.2">
      <c r="A72" s="100" t="s">
        <v>18</v>
      </c>
      <c r="B72" s="101"/>
      <c r="C72" s="101"/>
      <c r="D72" s="101"/>
      <c r="E72" s="101"/>
    </row>
    <row r="73" spans="1:5" x14ac:dyDescent="0.2">
      <c r="A73" s="13"/>
      <c r="B73" s="14"/>
      <c r="C73" s="14"/>
      <c r="D73" s="14"/>
      <c r="E73" s="14"/>
    </row>
    <row r="74" spans="1:5" x14ac:dyDescent="0.2">
      <c r="A74" s="72" t="s">
        <v>12</v>
      </c>
      <c r="B74" s="72" t="s">
        <v>34</v>
      </c>
      <c r="C74" s="72" t="s">
        <v>53</v>
      </c>
      <c r="D74" s="73">
        <f>GivenData!C51</f>
        <v>623</v>
      </c>
      <c r="E74" s="73"/>
    </row>
    <row r="75" spans="1:5" x14ac:dyDescent="0.2">
      <c r="A75" s="72"/>
      <c r="B75" s="74" t="s">
        <v>1</v>
      </c>
      <c r="C75" s="72" t="s">
        <v>54</v>
      </c>
      <c r="D75" s="73"/>
      <c r="E75" s="73">
        <f>GivenData!C51</f>
        <v>623</v>
      </c>
    </row>
    <row r="76" spans="1:5" x14ac:dyDescent="0.2">
      <c r="A76" s="72"/>
      <c r="B76" s="72"/>
      <c r="C76" s="72"/>
      <c r="D76" s="73"/>
      <c r="E76" s="73"/>
    </row>
    <row r="77" spans="1:5" ht="12.75" customHeight="1" x14ac:dyDescent="0.2">
      <c r="A77" s="100" t="s">
        <v>18</v>
      </c>
      <c r="B77" s="101"/>
      <c r="C77" s="101"/>
      <c r="D77" s="101"/>
      <c r="E77" s="101"/>
    </row>
    <row r="78" spans="1:5" x14ac:dyDescent="0.2">
      <c r="A78" s="13"/>
      <c r="B78" s="14"/>
      <c r="C78" s="14"/>
      <c r="D78" s="14"/>
      <c r="E78" s="14"/>
    </row>
    <row r="79" spans="1:5" x14ac:dyDescent="0.2">
      <c r="A79" s="72" t="s">
        <v>13</v>
      </c>
      <c r="B79" s="72" t="s">
        <v>65</v>
      </c>
      <c r="C79" s="72" t="s">
        <v>53</v>
      </c>
      <c r="D79" s="73">
        <f>GivenData!C52</f>
        <v>125</v>
      </c>
      <c r="E79" s="73"/>
    </row>
    <row r="80" spans="1:5" x14ac:dyDescent="0.2">
      <c r="A80" s="72"/>
      <c r="B80" s="74" t="s">
        <v>1</v>
      </c>
      <c r="C80" s="72" t="s">
        <v>54</v>
      </c>
      <c r="D80" s="73"/>
      <c r="E80" s="73">
        <f>GivenData!C52</f>
        <v>125</v>
      </c>
    </row>
    <row r="81" spans="1:5" x14ac:dyDescent="0.2">
      <c r="A81" s="72"/>
      <c r="B81" s="72"/>
      <c r="C81" s="72"/>
      <c r="D81" s="73"/>
      <c r="E81" s="73"/>
    </row>
    <row r="82" spans="1:5" ht="12.75" customHeight="1" x14ac:dyDescent="0.2">
      <c r="A82" s="100" t="s">
        <v>18</v>
      </c>
      <c r="B82" s="101"/>
      <c r="C82" s="101"/>
      <c r="D82" s="101"/>
      <c r="E82" s="101"/>
    </row>
    <row r="83" spans="1:5" x14ac:dyDescent="0.2">
      <c r="A83" s="13"/>
      <c r="B83" s="14"/>
      <c r="C83" s="14"/>
      <c r="D83" s="14"/>
      <c r="E83" s="14"/>
    </row>
    <row r="84" spans="1:5" x14ac:dyDescent="0.2">
      <c r="A84" s="72" t="s">
        <v>14</v>
      </c>
      <c r="B84" s="72" t="s">
        <v>1</v>
      </c>
      <c r="C84" s="72" t="s">
        <v>53</v>
      </c>
      <c r="D84" s="73">
        <f>GivenData!C53</f>
        <v>461</v>
      </c>
      <c r="E84" s="73"/>
    </row>
    <row r="85" spans="1:5" x14ac:dyDescent="0.2">
      <c r="A85" s="72"/>
      <c r="B85" s="74" t="s">
        <v>34</v>
      </c>
      <c r="C85" s="72" t="s">
        <v>54</v>
      </c>
      <c r="D85" s="73"/>
      <c r="E85" s="73">
        <f>GivenData!C53</f>
        <v>461</v>
      </c>
    </row>
    <row r="86" spans="1:5" x14ac:dyDescent="0.2">
      <c r="A86" s="72"/>
      <c r="B86" s="72"/>
      <c r="C86" s="72"/>
      <c r="D86" s="73"/>
      <c r="E86" s="73"/>
    </row>
    <row r="87" spans="1:5" ht="12.75" customHeight="1" x14ac:dyDescent="0.2">
      <c r="A87" s="100" t="s">
        <v>18</v>
      </c>
      <c r="B87" s="101"/>
      <c r="C87" s="101"/>
      <c r="D87" s="101"/>
      <c r="E87" s="101"/>
    </row>
    <row r="88" spans="1:5" x14ac:dyDescent="0.2">
      <c r="A88" s="12"/>
      <c r="B88" s="12"/>
      <c r="C88" s="12"/>
      <c r="D88" s="12"/>
      <c r="E88" s="12"/>
    </row>
  </sheetData>
  <mergeCells count="8">
    <mergeCell ref="A82:E82"/>
    <mergeCell ref="A87:E87"/>
    <mergeCell ref="A52:E52"/>
    <mergeCell ref="A57:E57"/>
    <mergeCell ref="A62:E62"/>
    <mergeCell ref="A67:E67"/>
    <mergeCell ref="A72:E72"/>
    <mergeCell ref="A77:E77"/>
  </mergeCells>
  <phoneticPr fontId="0" type="noConversion"/>
  <dataValidations count="2">
    <dataValidation type="list" allowBlank="1" showInputMessage="1" showErrorMessage="1" sqref="B49:B51 B54:B56 B84:B86 B79:B81 B74:B76 B69:B71 B64:B66 B59:B61">
      <formula1>AccountTitles</formula1>
    </dataValidation>
    <dataValidation type="list" allowBlank="1" showInputMessage="1" showErrorMessage="1" sqref="C54:C56 C84:C86 C79:C81 C74:C76 C69:C71 C64:C66 C59:C61 C49:C51">
      <formula1>FinancialEffect</formula1>
    </dataValidation>
  </dataValidations>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97"/>
  <sheetViews>
    <sheetView showGridLines="0" workbookViewId="0"/>
  </sheetViews>
  <sheetFormatPr defaultRowHeight="12.75" x14ac:dyDescent="0.2"/>
  <cols>
    <col min="1" max="3" width="9.140625" style="9"/>
    <col min="4" max="4" width="9.28515625" style="9" customWidth="1"/>
    <col min="5" max="16384" width="9.140625" style="9"/>
  </cols>
  <sheetData>
    <row r="1" spans="1:9" x14ac:dyDescent="0.2">
      <c r="A1" s="28"/>
      <c r="B1" s="29"/>
      <c r="C1" s="29"/>
      <c r="D1" s="29"/>
      <c r="E1" s="29"/>
      <c r="F1" s="29"/>
      <c r="G1" s="29"/>
      <c r="H1" s="29"/>
      <c r="I1" s="30"/>
    </row>
    <row r="2" spans="1:9" x14ac:dyDescent="0.2">
      <c r="A2" s="105" t="s">
        <v>26</v>
      </c>
      <c r="B2" s="106"/>
      <c r="C2" s="106"/>
      <c r="D2" s="106"/>
      <c r="E2" s="106"/>
      <c r="F2" s="106"/>
      <c r="G2" s="106"/>
      <c r="H2" s="106"/>
      <c r="I2" s="107"/>
    </row>
    <row r="3" spans="1:9" x14ac:dyDescent="0.2">
      <c r="A3" s="31"/>
      <c r="B3" s="32"/>
      <c r="C3" s="32"/>
      <c r="D3" s="32"/>
      <c r="E3" s="32"/>
      <c r="F3" s="32"/>
      <c r="G3" s="32"/>
      <c r="H3" s="32"/>
      <c r="I3" s="33"/>
    </row>
    <row r="4" spans="1:9" x14ac:dyDescent="0.2">
      <c r="A4" s="102" t="s">
        <v>27</v>
      </c>
      <c r="B4" s="103"/>
      <c r="C4" s="103"/>
      <c r="D4" s="103"/>
      <c r="E4" s="103"/>
      <c r="F4" s="103"/>
      <c r="G4" s="103"/>
      <c r="H4" s="103"/>
      <c r="I4" s="104"/>
    </row>
    <row r="5" spans="1:9" x14ac:dyDescent="0.2">
      <c r="A5" s="34"/>
      <c r="B5" s="35"/>
      <c r="C5" s="35"/>
      <c r="D5" s="35"/>
      <c r="E5" s="35"/>
      <c r="F5" s="35"/>
      <c r="G5" s="35"/>
      <c r="H5" s="35"/>
      <c r="I5" s="36"/>
    </row>
    <row r="6" spans="1:9" x14ac:dyDescent="0.2">
      <c r="A6" s="102" t="s">
        <v>24</v>
      </c>
      <c r="B6" s="103"/>
      <c r="C6" s="103"/>
      <c r="D6" s="103"/>
      <c r="E6" s="103"/>
      <c r="F6" s="103"/>
      <c r="G6" s="103"/>
      <c r="H6" s="103"/>
      <c r="I6" s="104"/>
    </row>
    <row r="7" spans="1:9" x14ac:dyDescent="0.2">
      <c r="A7" s="102" t="s">
        <v>25</v>
      </c>
      <c r="B7" s="103"/>
      <c r="C7" s="103"/>
      <c r="D7" s="103"/>
      <c r="E7" s="103"/>
      <c r="F7" s="103"/>
      <c r="G7" s="103"/>
      <c r="H7" s="103"/>
      <c r="I7" s="104"/>
    </row>
    <row r="8" spans="1:9" x14ac:dyDescent="0.2">
      <c r="A8" s="102" t="s">
        <v>49</v>
      </c>
      <c r="B8" s="103"/>
      <c r="C8" s="103"/>
      <c r="D8" s="103"/>
      <c r="E8" s="103"/>
      <c r="F8" s="103"/>
      <c r="G8" s="103"/>
      <c r="H8" s="103"/>
      <c r="I8" s="104"/>
    </row>
    <row r="9" spans="1:9" ht="40.5" customHeight="1" x14ac:dyDescent="0.2">
      <c r="A9" s="102" t="s">
        <v>52</v>
      </c>
      <c r="B9" s="103"/>
      <c r="C9" s="103"/>
      <c r="D9" s="103"/>
      <c r="E9" s="103"/>
      <c r="F9" s="103"/>
      <c r="G9" s="103"/>
      <c r="H9" s="103"/>
      <c r="I9" s="104"/>
    </row>
    <row r="10" spans="1:9" x14ac:dyDescent="0.2">
      <c r="A10" s="34"/>
      <c r="B10" s="35"/>
      <c r="C10" s="35"/>
      <c r="D10" s="35"/>
      <c r="E10" s="35"/>
      <c r="F10" s="35"/>
      <c r="G10" s="35"/>
      <c r="H10" s="35"/>
      <c r="I10" s="36"/>
    </row>
    <row r="11" spans="1:9" x14ac:dyDescent="0.2">
      <c r="A11" s="37"/>
      <c r="B11" s="40" t="s">
        <v>8</v>
      </c>
      <c r="C11" s="41"/>
      <c r="D11" s="41"/>
      <c r="E11" s="41"/>
      <c r="F11" s="38"/>
      <c r="G11" s="38"/>
      <c r="H11" s="38"/>
      <c r="I11" s="39"/>
    </row>
    <row r="12" spans="1:9" x14ac:dyDescent="0.2">
      <c r="A12" s="37"/>
      <c r="B12" s="85" t="s">
        <v>77</v>
      </c>
      <c r="C12" s="42"/>
      <c r="D12" s="42"/>
      <c r="E12" s="42"/>
      <c r="F12" s="38"/>
      <c r="G12" s="38"/>
      <c r="H12" s="38"/>
      <c r="I12" s="39"/>
    </row>
    <row r="13" spans="1:9" x14ac:dyDescent="0.2">
      <c r="A13" s="37"/>
      <c r="B13" s="41" t="s">
        <v>4</v>
      </c>
      <c r="C13" s="41">
        <v>10</v>
      </c>
      <c r="D13" s="43"/>
      <c r="E13" s="41"/>
      <c r="F13" s="38"/>
      <c r="G13" s="38"/>
      <c r="H13" s="38"/>
      <c r="I13" s="39"/>
    </row>
    <row r="14" spans="1:9" x14ac:dyDescent="0.2">
      <c r="A14" s="37"/>
      <c r="B14" s="41" t="s">
        <v>5</v>
      </c>
      <c r="C14" s="41">
        <v>40</v>
      </c>
      <c r="D14" s="44" t="s">
        <v>6</v>
      </c>
      <c r="E14" s="41">
        <v>20</v>
      </c>
      <c r="F14" s="38"/>
      <c r="G14" s="38"/>
      <c r="H14" s="38"/>
      <c r="I14" s="39"/>
    </row>
    <row r="15" spans="1:9" x14ac:dyDescent="0.2">
      <c r="A15" s="37"/>
      <c r="B15" s="66"/>
      <c r="C15" s="66"/>
      <c r="D15" s="67"/>
      <c r="E15" s="66"/>
      <c r="F15" s="38"/>
      <c r="G15" s="38"/>
      <c r="H15" s="38"/>
      <c r="I15" s="39"/>
    </row>
    <row r="16" spans="1:9" ht="15" x14ac:dyDescent="0.35">
      <c r="A16" s="37"/>
      <c r="B16" s="40" t="s">
        <v>7</v>
      </c>
      <c r="C16" s="68">
        <f>C13+C14-E14</f>
        <v>30</v>
      </c>
      <c r="D16" s="69"/>
      <c r="E16" s="68"/>
      <c r="F16" s="38"/>
      <c r="G16" s="38"/>
      <c r="H16" s="38"/>
      <c r="I16" s="39"/>
    </row>
    <row r="17" spans="1:9" x14ac:dyDescent="0.2">
      <c r="A17" s="45"/>
      <c r="B17" s="46"/>
      <c r="C17" s="46"/>
      <c r="D17" s="46"/>
      <c r="E17" s="46"/>
      <c r="F17" s="46"/>
      <c r="G17" s="46"/>
      <c r="H17" s="46"/>
      <c r="I17" s="47"/>
    </row>
    <row r="19" spans="1:9" x14ac:dyDescent="0.2">
      <c r="A19" s="48"/>
      <c r="B19" s="48"/>
      <c r="C19" s="48"/>
      <c r="D19" s="48"/>
      <c r="E19" s="48"/>
      <c r="F19" s="48"/>
      <c r="G19" s="48"/>
      <c r="H19" s="48"/>
      <c r="I19" s="48"/>
    </row>
    <row r="20" spans="1:9" x14ac:dyDescent="0.2">
      <c r="A20" s="49" t="str">
        <f>Cover!$G$13</f>
        <v>&lt;Type your name here&gt;</v>
      </c>
      <c r="B20" s="48"/>
      <c r="C20" s="48"/>
      <c r="D20" s="48"/>
      <c r="E20" s="48"/>
      <c r="F20" s="48"/>
      <c r="G20" s="48"/>
      <c r="H20" s="48"/>
      <c r="I20" s="48"/>
    </row>
    <row r="21" spans="1:9" x14ac:dyDescent="0.2">
      <c r="A21" s="49" t="str">
        <f>Cover!$G$16</f>
        <v>&lt;Type your class here&gt;</v>
      </c>
      <c r="B21" s="48"/>
      <c r="C21" s="48"/>
      <c r="D21" s="48"/>
      <c r="E21" s="48"/>
      <c r="F21" s="48"/>
      <c r="G21" s="48"/>
      <c r="H21" s="48"/>
      <c r="I21" s="48"/>
    </row>
    <row r="22" spans="1:9" x14ac:dyDescent="0.2">
      <c r="A22" s="49" t="str">
        <f>Cover!$G$10</f>
        <v>Excel Templates Problem 2–5</v>
      </c>
      <c r="B22" s="48"/>
      <c r="C22" s="48"/>
      <c r="D22" s="48"/>
      <c r="E22" s="48"/>
      <c r="F22" s="48"/>
      <c r="G22" s="48"/>
      <c r="H22" s="48"/>
      <c r="I22" s="48"/>
    </row>
    <row r="23" spans="1:9" x14ac:dyDescent="0.2">
      <c r="A23" s="49" t="s">
        <v>51</v>
      </c>
      <c r="B23" s="48"/>
      <c r="C23" s="48"/>
      <c r="D23" s="48"/>
      <c r="E23" s="48"/>
      <c r="F23" s="48"/>
      <c r="G23" s="48"/>
      <c r="H23" s="48"/>
      <c r="I23" s="48"/>
    </row>
    <row r="24" spans="1:9" x14ac:dyDescent="0.2">
      <c r="A24" s="48"/>
      <c r="B24" s="48"/>
      <c r="C24" s="48"/>
      <c r="D24" s="48"/>
      <c r="E24" s="48"/>
      <c r="F24" s="48"/>
      <c r="G24" s="48"/>
      <c r="H24" s="48"/>
      <c r="I24" s="48"/>
    </row>
    <row r="25" spans="1:9" x14ac:dyDescent="0.2">
      <c r="A25" s="81" t="s">
        <v>64</v>
      </c>
      <c r="B25" s="50"/>
      <c r="C25" s="50"/>
      <c r="D25" s="50"/>
      <c r="E25" s="48"/>
      <c r="F25" s="50" t="str">
        <f>GivenData!B11</f>
        <v>Receivables</v>
      </c>
      <c r="G25" s="50"/>
      <c r="H25" s="50"/>
      <c r="I25" s="50"/>
    </row>
    <row r="26" spans="1:9" x14ac:dyDescent="0.2">
      <c r="A26" s="48" t="s">
        <v>4</v>
      </c>
      <c r="B26" s="48">
        <f>GivenData!C10</f>
        <v>1853</v>
      </c>
      <c r="C26" s="51"/>
      <c r="D26" s="52"/>
      <c r="E26" s="48"/>
      <c r="F26" s="48" t="s">
        <v>4</v>
      </c>
      <c r="G26" s="48">
        <f>GivenData!C11</f>
        <v>10585</v>
      </c>
      <c r="H26" s="51"/>
      <c r="I26" s="48"/>
    </row>
    <row r="27" spans="1:9" x14ac:dyDescent="0.2">
      <c r="A27" s="48" t="s">
        <v>5</v>
      </c>
      <c r="B27" s="48">
        <f>'Journal (Part 1)'!D49</f>
        <v>60</v>
      </c>
      <c r="C27" s="53" t="s">
        <v>6</v>
      </c>
      <c r="D27" s="52">
        <f>'Journal (Part 1)'!E60</f>
        <v>560</v>
      </c>
      <c r="E27" s="48"/>
      <c r="F27" s="48" t="s">
        <v>13</v>
      </c>
      <c r="G27" s="48">
        <f>'Journal (Part 1)'!D79</f>
        <v>125</v>
      </c>
      <c r="H27" s="53"/>
      <c r="I27" s="48"/>
    </row>
    <row r="28" spans="1:9" x14ac:dyDescent="0.2">
      <c r="A28" s="48" t="s">
        <v>9</v>
      </c>
      <c r="B28" s="48">
        <f>'Journal (Part 1)'!D54</f>
        <v>615</v>
      </c>
      <c r="C28" s="53" t="s">
        <v>10</v>
      </c>
      <c r="D28" s="52">
        <f>'Journal (Part 1)'!E65</f>
        <v>64</v>
      </c>
      <c r="E28" s="48"/>
      <c r="F28" s="54"/>
      <c r="G28" s="55"/>
      <c r="H28" s="56"/>
      <c r="I28" s="54"/>
    </row>
    <row r="29" spans="1:9" ht="15" x14ac:dyDescent="0.35">
      <c r="A29" s="48" t="s">
        <v>14</v>
      </c>
      <c r="B29" s="48">
        <f>'Journal (Part 1)'!D84</f>
        <v>461</v>
      </c>
      <c r="C29" s="53" t="s">
        <v>11</v>
      </c>
      <c r="D29" s="52">
        <f>'Journal (Part 1)'!E70</f>
        <v>1514</v>
      </c>
      <c r="E29" s="48"/>
      <c r="F29" s="57" t="s">
        <v>7</v>
      </c>
      <c r="G29" s="58">
        <f>SUM(G26:G28)-SUM(I26:I28)</f>
        <v>10710</v>
      </c>
      <c r="H29" s="59"/>
      <c r="I29" s="58"/>
    </row>
    <row r="30" spans="1:9" x14ac:dyDescent="0.2">
      <c r="A30" s="48"/>
      <c r="B30" s="48"/>
      <c r="C30" s="53" t="s">
        <v>12</v>
      </c>
      <c r="D30" s="52">
        <f>'Journal (Part 1)'!E75</f>
        <v>623</v>
      </c>
      <c r="E30" s="48"/>
      <c r="F30" s="48"/>
      <c r="G30" s="48"/>
      <c r="H30" s="48"/>
      <c r="I30" s="48"/>
    </row>
    <row r="31" spans="1:9" x14ac:dyDescent="0.2">
      <c r="A31" s="48"/>
      <c r="B31" s="48"/>
      <c r="C31" s="53" t="s">
        <v>13</v>
      </c>
      <c r="D31" s="52">
        <f>'Journal (Part 1)'!E80</f>
        <v>125</v>
      </c>
      <c r="E31" s="48"/>
      <c r="F31" s="48"/>
      <c r="G31" s="48"/>
      <c r="H31" s="48"/>
      <c r="I31" s="48"/>
    </row>
    <row r="32" spans="1:9" x14ac:dyDescent="0.2">
      <c r="A32" s="54"/>
      <c r="B32" s="54"/>
      <c r="C32" s="56"/>
      <c r="D32" s="54"/>
      <c r="E32" s="48"/>
      <c r="F32" s="48"/>
      <c r="G32" s="48"/>
      <c r="H32" s="48"/>
      <c r="I32" s="48"/>
    </row>
    <row r="33" spans="1:9" ht="15" x14ac:dyDescent="0.35">
      <c r="A33" s="57" t="s">
        <v>7</v>
      </c>
      <c r="B33" s="58">
        <f>SUM(B26:B32)-SUM(D26:D32)</f>
        <v>103</v>
      </c>
      <c r="C33" s="59"/>
      <c r="D33" s="58"/>
      <c r="E33" s="48"/>
      <c r="F33" s="48"/>
      <c r="G33" s="48"/>
      <c r="H33" s="48"/>
      <c r="I33" s="48"/>
    </row>
    <row r="34" spans="1:9" x14ac:dyDescent="0.2">
      <c r="A34" s="48"/>
      <c r="B34" s="48"/>
      <c r="C34" s="48"/>
      <c r="D34" s="52"/>
      <c r="E34" s="48"/>
      <c r="F34" s="48"/>
      <c r="G34" s="48"/>
      <c r="H34" s="48"/>
      <c r="I34" s="48"/>
    </row>
    <row r="35" spans="1:9" x14ac:dyDescent="0.2">
      <c r="A35" s="48"/>
      <c r="B35" s="48"/>
      <c r="C35" s="48"/>
      <c r="D35" s="52"/>
      <c r="E35" s="48"/>
      <c r="F35" s="48"/>
      <c r="G35" s="48"/>
      <c r="H35" s="48"/>
      <c r="I35" s="48"/>
    </row>
    <row r="36" spans="1:9" x14ac:dyDescent="0.2">
      <c r="A36" s="50" t="str">
        <f>GivenData!B12</f>
        <v>Inventories</v>
      </c>
      <c r="B36" s="50"/>
      <c r="C36" s="50"/>
      <c r="D36" s="50"/>
      <c r="F36" s="50" t="str">
        <f>GivenData!B13&amp;" (current)"</f>
        <v>Other assets (current)</v>
      </c>
      <c r="G36" s="50"/>
      <c r="H36" s="50"/>
      <c r="I36" s="50"/>
    </row>
    <row r="37" spans="1:9" x14ac:dyDescent="0.2">
      <c r="A37" s="48" t="s">
        <v>4</v>
      </c>
      <c r="B37" s="65">
        <f>GivenData!C12</f>
        <v>8478</v>
      </c>
      <c r="C37" s="51"/>
      <c r="D37" s="48"/>
      <c r="F37" s="48" t="s">
        <v>4</v>
      </c>
      <c r="G37" s="48">
        <f>GivenData!C13</f>
        <v>1311</v>
      </c>
      <c r="H37" s="51"/>
      <c r="I37" s="48"/>
    </row>
    <row r="38" spans="1:9" x14ac:dyDescent="0.2">
      <c r="A38" s="48"/>
      <c r="B38" s="48"/>
      <c r="C38" s="53"/>
      <c r="D38" s="48"/>
      <c r="F38" s="48"/>
      <c r="G38" s="48"/>
      <c r="H38" s="53"/>
      <c r="I38" s="48"/>
    </row>
    <row r="39" spans="1:9" x14ac:dyDescent="0.2">
      <c r="A39" s="54"/>
      <c r="B39" s="54"/>
      <c r="C39" s="56"/>
      <c r="D39" s="54"/>
      <c r="F39" s="54"/>
      <c r="G39" s="54"/>
      <c r="H39" s="56"/>
      <c r="I39" s="54"/>
    </row>
    <row r="40" spans="1:9" ht="15" x14ac:dyDescent="0.35">
      <c r="A40" s="57" t="s">
        <v>7</v>
      </c>
      <c r="B40" s="58">
        <f>SUM(B37:B39)-SUM(D37:D39)</f>
        <v>8478</v>
      </c>
      <c r="C40" s="59"/>
      <c r="D40" s="58"/>
      <c r="F40" s="57" t="s">
        <v>7</v>
      </c>
      <c r="G40" s="58">
        <f>SUM(G37:G39)-SUM(I37:I39)</f>
        <v>1311</v>
      </c>
      <c r="H40" s="59"/>
      <c r="I40" s="58"/>
    </row>
    <row r="43" spans="1:9" x14ac:dyDescent="0.2">
      <c r="A43" s="50" t="str">
        <f>GivenData!B16</f>
        <v>Investments</v>
      </c>
      <c r="B43" s="50"/>
      <c r="C43" s="50"/>
      <c r="D43" s="50"/>
      <c r="F43" s="50" t="s">
        <v>35</v>
      </c>
      <c r="G43" s="50"/>
      <c r="H43" s="50"/>
      <c r="I43" s="50"/>
    </row>
    <row r="44" spans="1:9" x14ac:dyDescent="0.2">
      <c r="A44" s="48" t="s">
        <v>4</v>
      </c>
      <c r="B44" s="48">
        <f>GivenData!C16</f>
        <v>223</v>
      </c>
      <c r="C44" s="51"/>
      <c r="D44" s="48"/>
      <c r="F44" s="48" t="s">
        <v>4</v>
      </c>
      <c r="G44" s="48">
        <f>GivenData!C17</f>
        <v>11428</v>
      </c>
      <c r="H44" s="51"/>
      <c r="I44" s="48"/>
    </row>
    <row r="45" spans="1:9" x14ac:dyDescent="0.2">
      <c r="A45" s="48" t="s">
        <v>12</v>
      </c>
      <c r="B45" s="48">
        <f>'Journal (Part 1)'!D74</f>
        <v>623</v>
      </c>
      <c r="C45" s="53" t="s">
        <v>14</v>
      </c>
      <c r="D45" s="48">
        <f>'Journal (Part 1)'!E85</f>
        <v>461</v>
      </c>
      <c r="F45" s="48" t="s">
        <v>11</v>
      </c>
      <c r="G45" s="48">
        <f>'Journal (Part 1)'!D69</f>
        <v>6924</v>
      </c>
      <c r="H45" s="53"/>
      <c r="I45" s="48"/>
    </row>
    <row r="46" spans="1:9" x14ac:dyDescent="0.2">
      <c r="A46" s="54"/>
      <c r="B46" s="54"/>
      <c r="C46" s="56"/>
      <c r="D46" s="54"/>
      <c r="F46" s="54"/>
      <c r="G46" s="54"/>
      <c r="H46" s="56"/>
      <c r="I46" s="54"/>
    </row>
    <row r="47" spans="1:9" ht="15" x14ac:dyDescent="0.35">
      <c r="A47" s="57" t="s">
        <v>7</v>
      </c>
      <c r="B47" s="58">
        <f>SUM(B44:B46)-SUM(D44:D46)</f>
        <v>385</v>
      </c>
      <c r="C47" s="59"/>
      <c r="D47" s="58"/>
      <c r="F47" s="57" t="s">
        <v>7</v>
      </c>
      <c r="G47" s="58">
        <f>SUM(G44:G46)-SUM(I44:I46)</f>
        <v>18352</v>
      </c>
      <c r="H47" s="59"/>
      <c r="I47" s="58"/>
    </row>
    <row r="48" spans="1:9" x14ac:dyDescent="0.2">
      <c r="F48" s="48"/>
      <c r="G48" s="48"/>
      <c r="H48" s="48"/>
      <c r="I48" s="48"/>
    </row>
    <row r="49" spans="1:9" x14ac:dyDescent="0.2">
      <c r="F49" s="48"/>
      <c r="G49" s="48"/>
      <c r="H49" s="48"/>
      <c r="I49" s="48"/>
    </row>
    <row r="50" spans="1:9" x14ac:dyDescent="0.2">
      <c r="A50" s="81" t="s">
        <v>89</v>
      </c>
      <c r="B50" s="50"/>
      <c r="C50" s="50"/>
      <c r="D50" s="50"/>
      <c r="F50" s="50" t="s">
        <v>36</v>
      </c>
      <c r="G50" s="50"/>
      <c r="H50" s="50"/>
      <c r="I50" s="50"/>
    </row>
    <row r="51" spans="1:9" x14ac:dyDescent="0.2">
      <c r="A51" s="48" t="s">
        <v>4</v>
      </c>
      <c r="B51" s="48">
        <f>GivenData!C18</f>
        <v>16168</v>
      </c>
      <c r="C51" s="51"/>
      <c r="D51" s="48"/>
      <c r="F51" s="48" t="s">
        <v>4</v>
      </c>
      <c r="G51" s="48">
        <f>GivenData!C19</f>
        <v>15653</v>
      </c>
      <c r="H51" s="51"/>
      <c r="I51" s="48"/>
    </row>
    <row r="52" spans="1:9" x14ac:dyDescent="0.2">
      <c r="A52" s="48"/>
      <c r="B52" s="48"/>
      <c r="C52" s="53"/>
      <c r="D52" s="48"/>
      <c r="F52" s="48" t="s">
        <v>10</v>
      </c>
      <c r="G52" s="48">
        <f>'Journal (Part 1)'!D64</f>
        <v>64</v>
      </c>
      <c r="H52" s="53"/>
      <c r="I52" s="48"/>
    </row>
    <row r="53" spans="1:9" x14ac:dyDescent="0.2">
      <c r="A53" s="54"/>
      <c r="B53" s="54"/>
      <c r="C53" s="56"/>
      <c r="D53" s="54"/>
      <c r="F53" s="54"/>
      <c r="G53" s="54"/>
      <c r="H53" s="56"/>
      <c r="I53" s="54"/>
    </row>
    <row r="54" spans="1:9" ht="15" x14ac:dyDescent="0.35">
      <c r="A54" s="57" t="s">
        <v>7</v>
      </c>
      <c r="B54" s="58">
        <f>SUM(B51:B53)-SUM(D51:D53)</f>
        <v>16168</v>
      </c>
      <c r="C54" s="59"/>
      <c r="D54" s="58"/>
      <c r="F54" s="57" t="s">
        <v>7</v>
      </c>
      <c r="G54" s="58">
        <f>SUM(G51:G53)-SUM(I51:I53)</f>
        <v>15717</v>
      </c>
      <c r="H54" s="59"/>
      <c r="I54" s="58"/>
    </row>
    <row r="55" spans="1:9" ht="15" x14ac:dyDescent="0.35">
      <c r="F55" s="57"/>
      <c r="G55" s="58"/>
      <c r="H55" s="57"/>
      <c r="I55" s="58"/>
    </row>
    <row r="56" spans="1:9" x14ac:dyDescent="0.2">
      <c r="F56" s="48"/>
      <c r="G56" s="48"/>
      <c r="H56" s="48"/>
      <c r="I56" s="48"/>
    </row>
    <row r="57" spans="1:9" x14ac:dyDescent="0.2">
      <c r="A57" s="50" t="str">
        <f>GivenData!B20&amp;" (non-current)"</f>
        <v>Other assets (non-current)</v>
      </c>
      <c r="B57" s="50"/>
      <c r="C57" s="50"/>
      <c r="D57" s="50"/>
      <c r="F57" s="48"/>
      <c r="G57" s="48"/>
      <c r="H57" s="48"/>
      <c r="I57" s="48"/>
    </row>
    <row r="58" spans="1:9" x14ac:dyDescent="0.2">
      <c r="A58" s="48" t="s">
        <v>4</v>
      </c>
      <c r="B58" s="48">
        <f>GivenData!C20</f>
        <v>4535</v>
      </c>
      <c r="C58" s="51"/>
      <c r="D58" s="48"/>
      <c r="F58" s="48"/>
      <c r="G58" s="48"/>
      <c r="H58" s="48"/>
      <c r="I58" s="48"/>
    </row>
    <row r="59" spans="1:9" x14ac:dyDescent="0.2">
      <c r="A59" s="48"/>
      <c r="B59" s="48"/>
      <c r="C59" s="53"/>
      <c r="D59" s="48"/>
      <c r="F59" s="48"/>
      <c r="G59" s="48"/>
      <c r="H59" s="48"/>
      <c r="I59" s="48"/>
    </row>
    <row r="60" spans="1:9" x14ac:dyDescent="0.2">
      <c r="A60" s="54"/>
      <c r="B60" s="54"/>
      <c r="C60" s="56"/>
      <c r="D60" s="54"/>
      <c r="F60" s="48"/>
      <c r="G60" s="48"/>
      <c r="H60" s="48"/>
      <c r="I60" s="48"/>
    </row>
    <row r="61" spans="1:9" ht="15" x14ac:dyDescent="0.35">
      <c r="A61" s="57" t="s">
        <v>7</v>
      </c>
      <c r="B61" s="58">
        <f>SUM(B58:B60)-SUM(D58:D60)</f>
        <v>4535</v>
      </c>
      <c r="C61" s="59"/>
      <c r="D61" s="58"/>
      <c r="F61" s="48"/>
      <c r="G61" s="48"/>
      <c r="H61" s="48"/>
      <c r="I61" s="48"/>
    </row>
    <row r="62" spans="1:9" x14ac:dyDescent="0.2">
      <c r="F62" s="48"/>
      <c r="G62" s="48"/>
      <c r="H62" s="48"/>
      <c r="I62" s="48"/>
    </row>
    <row r="63" spans="1:9" x14ac:dyDescent="0.2">
      <c r="F63" s="48"/>
      <c r="G63" s="48"/>
      <c r="H63" s="48"/>
      <c r="I63" s="48"/>
    </row>
    <row r="64" spans="1:9" x14ac:dyDescent="0.2">
      <c r="F64" s="48"/>
      <c r="G64" s="48"/>
      <c r="H64" s="48"/>
      <c r="I64" s="48"/>
    </row>
    <row r="65" spans="1:9" x14ac:dyDescent="0.2">
      <c r="A65" s="50" t="str">
        <f>GivenData!B26</f>
        <v>Trade accounts payable</v>
      </c>
      <c r="B65" s="50"/>
      <c r="C65" s="50"/>
      <c r="D65" s="50"/>
      <c r="F65" s="50" t="str">
        <f>GivenData!B66</f>
        <v>Financial liabilities (current)</v>
      </c>
      <c r="G65" s="50"/>
      <c r="H65" s="50"/>
      <c r="I65" s="50"/>
    </row>
    <row r="66" spans="1:9" x14ac:dyDescent="0.2">
      <c r="A66" s="48"/>
      <c r="B66" s="48"/>
      <c r="C66" s="51" t="s">
        <v>4</v>
      </c>
      <c r="D66" s="48">
        <f>GivenData!C26</f>
        <v>5363</v>
      </c>
      <c r="F66" s="48"/>
      <c r="G66" s="48"/>
      <c r="H66" s="51" t="s">
        <v>4</v>
      </c>
      <c r="I66" s="48">
        <f>GivenData!C27</f>
        <v>3376</v>
      </c>
    </row>
    <row r="67" spans="1:9" x14ac:dyDescent="0.2">
      <c r="A67" s="48"/>
      <c r="B67" s="48"/>
      <c r="C67" s="53"/>
      <c r="D67" s="48"/>
      <c r="F67" s="48"/>
      <c r="G67" s="48"/>
      <c r="H67" s="53"/>
      <c r="I67" s="48"/>
    </row>
    <row r="68" spans="1:9" x14ac:dyDescent="0.2">
      <c r="A68" s="54"/>
      <c r="B68" s="54"/>
      <c r="C68" s="56"/>
      <c r="D68" s="54"/>
      <c r="F68" s="54"/>
      <c r="G68" s="54"/>
      <c r="H68" s="56"/>
      <c r="I68" s="54"/>
    </row>
    <row r="69" spans="1:9" ht="15" x14ac:dyDescent="0.35">
      <c r="A69" s="57"/>
      <c r="B69" s="58"/>
      <c r="C69" s="59" t="s">
        <v>7</v>
      </c>
      <c r="D69" s="58">
        <f>SUM(D66:D68)-SUM(B66:B68)</f>
        <v>5363</v>
      </c>
      <c r="F69" s="57"/>
      <c r="G69" s="58"/>
      <c r="H69" s="59" t="s">
        <v>7</v>
      </c>
      <c r="I69" s="58">
        <f>SUM(I66:I68)-SUM(G66:G68)</f>
        <v>3376</v>
      </c>
    </row>
    <row r="70" spans="1:9" ht="15" x14ac:dyDescent="0.35">
      <c r="F70" s="57"/>
      <c r="G70" s="58"/>
      <c r="H70" s="57"/>
      <c r="I70" s="58"/>
    </row>
    <row r="72" spans="1:9" x14ac:dyDescent="0.2">
      <c r="A72" s="81" t="s">
        <v>75</v>
      </c>
      <c r="B72" s="50"/>
      <c r="C72" s="50"/>
      <c r="D72" s="50"/>
      <c r="F72" s="50" t="str">
        <f>GivenData!B29</f>
        <v>Other current liabilities</v>
      </c>
      <c r="G72" s="50"/>
      <c r="H72" s="50"/>
      <c r="I72" s="50"/>
    </row>
    <row r="73" spans="1:9" x14ac:dyDescent="0.2">
      <c r="A73" s="48"/>
      <c r="B73" s="48"/>
      <c r="C73" s="51" t="s">
        <v>4</v>
      </c>
      <c r="D73" s="48">
        <f>GivenData!C28</f>
        <v>4912</v>
      </c>
      <c r="F73" s="48"/>
      <c r="G73" s="48"/>
      <c r="H73" s="51" t="s">
        <v>4</v>
      </c>
      <c r="I73" s="48">
        <f>GivenData!C29</f>
        <v>1852</v>
      </c>
    </row>
    <row r="74" spans="1:9" x14ac:dyDescent="0.2">
      <c r="A74" s="48"/>
      <c r="B74" s="48"/>
      <c r="C74" s="53"/>
      <c r="D74" s="48"/>
      <c r="F74" s="48"/>
      <c r="G74" s="48"/>
      <c r="H74" s="82"/>
      <c r="I74" s="48"/>
    </row>
    <row r="75" spans="1:9" x14ac:dyDescent="0.2">
      <c r="A75" s="54"/>
      <c r="B75" s="54"/>
      <c r="C75" s="56"/>
      <c r="D75" s="54"/>
      <c r="F75" s="54"/>
      <c r="G75" s="54"/>
      <c r="H75" s="83"/>
      <c r="I75" s="54"/>
    </row>
    <row r="76" spans="1:9" ht="15" x14ac:dyDescent="0.35">
      <c r="A76" s="57"/>
      <c r="B76" s="58"/>
      <c r="C76" s="59" t="s">
        <v>7</v>
      </c>
      <c r="D76" s="58">
        <f>SUM(D73:D75)-SUM(B73:B75)</f>
        <v>4912</v>
      </c>
      <c r="F76" s="57"/>
      <c r="G76" s="58"/>
      <c r="H76" s="59" t="s">
        <v>7</v>
      </c>
      <c r="I76" s="58">
        <f>SUM(I73:I75)-SUM(G73:G75)</f>
        <v>1852</v>
      </c>
    </row>
    <row r="77" spans="1:9" ht="15" x14ac:dyDescent="0.35">
      <c r="F77" s="57"/>
      <c r="G77" s="58"/>
      <c r="H77" s="57"/>
      <c r="I77" s="58"/>
    </row>
    <row r="78" spans="1:9" x14ac:dyDescent="0.2">
      <c r="F78" s="48"/>
      <c r="G78" s="48"/>
      <c r="H78" s="48"/>
      <c r="I78" s="48"/>
    </row>
    <row r="79" spans="1:9" x14ac:dyDescent="0.2">
      <c r="A79" s="81" t="s">
        <v>76</v>
      </c>
      <c r="B79" s="50"/>
      <c r="C79" s="50"/>
      <c r="D79" s="50"/>
      <c r="F79" s="50" t="str">
        <f>GivenData!B33</f>
        <v>Deferred income taxes</v>
      </c>
      <c r="G79" s="50"/>
      <c r="H79" s="50"/>
      <c r="I79" s="50"/>
    </row>
    <row r="80" spans="1:9" x14ac:dyDescent="0.2">
      <c r="A80" s="48"/>
      <c r="B80" s="48"/>
      <c r="C80" s="51" t="s">
        <v>4</v>
      </c>
      <c r="D80" s="48">
        <f>GivenData!C32</f>
        <v>14252</v>
      </c>
      <c r="F80" s="48"/>
      <c r="G80" s="48"/>
      <c r="H80" s="51" t="s">
        <v>4</v>
      </c>
      <c r="I80" s="48">
        <f>GivenData!C33</f>
        <v>689</v>
      </c>
    </row>
    <row r="81" spans="1:9" x14ac:dyDescent="0.2">
      <c r="A81" s="48"/>
      <c r="B81" s="48"/>
      <c r="C81" s="53"/>
      <c r="D81" s="48"/>
      <c r="F81" s="48"/>
      <c r="G81" s="48"/>
      <c r="H81" s="53"/>
      <c r="I81" s="48"/>
    </row>
    <row r="82" spans="1:9" x14ac:dyDescent="0.2">
      <c r="A82" s="54"/>
      <c r="B82" s="54"/>
      <c r="C82" s="56"/>
      <c r="D82" s="54"/>
      <c r="F82" s="54"/>
      <c r="G82" s="54"/>
      <c r="H82" s="56"/>
      <c r="I82" s="54"/>
    </row>
    <row r="83" spans="1:9" ht="15" x14ac:dyDescent="0.35">
      <c r="A83" s="57"/>
      <c r="B83" s="58"/>
      <c r="C83" s="59" t="s">
        <v>7</v>
      </c>
      <c r="D83" s="58">
        <f>SUM(D80:D82)-SUM(B80:B82)</f>
        <v>14252</v>
      </c>
      <c r="F83" s="57"/>
      <c r="G83" s="58"/>
      <c r="H83" s="59" t="s">
        <v>7</v>
      </c>
      <c r="I83" s="58">
        <f>SUM(I80:I82)-SUM(G80:G82)</f>
        <v>689</v>
      </c>
    </row>
    <row r="84" spans="1:9" ht="15" x14ac:dyDescent="0.35">
      <c r="A84" s="57"/>
      <c r="B84" s="58"/>
      <c r="C84" s="57"/>
      <c r="D84" s="58"/>
      <c r="F84" s="57"/>
      <c r="G84" s="58"/>
      <c r="H84" s="57"/>
      <c r="I84" s="58"/>
    </row>
    <row r="85" spans="1:9" ht="15" x14ac:dyDescent="0.35">
      <c r="A85" s="57"/>
      <c r="B85" s="58"/>
      <c r="C85" s="57"/>
      <c r="D85" s="58"/>
      <c r="F85" s="57"/>
      <c r="G85" s="58"/>
      <c r="H85" s="57"/>
      <c r="I85" s="58"/>
    </row>
    <row r="86" spans="1:9" x14ac:dyDescent="0.2">
      <c r="A86" s="81" t="str">
        <f>GivenData!B71</f>
        <v>Financial liabilities (long-term)</v>
      </c>
      <c r="B86" s="50"/>
      <c r="C86" s="50"/>
      <c r="D86" s="50"/>
      <c r="F86" s="81" t="str">
        <f>GivenData!B35&amp;" (long-term)"</f>
        <v>Other liabilities (long-term)</v>
      </c>
      <c r="G86" s="50"/>
      <c r="H86" s="50"/>
      <c r="I86" s="50"/>
    </row>
    <row r="87" spans="1:9" x14ac:dyDescent="0.2">
      <c r="A87" s="48"/>
      <c r="B87" s="48"/>
      <c r="C87" s="51" t="s">
        <v>4</v>
      </c>
      <c r="D87" s="48">
        <f>GivenData!C34</f>
        <v>18484</v>
      </c>
      <c r="F87" s="48"/>
      <c r="G87" s="48"/>
      <c r="H87" s="51" t="s">
        <v>4</v>
      </c>
      <c r="I87" s="48">
        <f>GivenData!C35</f>
        <v>1088</v>
      </c>
    </row>
    <row r="88" spans="1:9" x14ac:dyDescent="0.2">
      <c r="A88" s="48"/>
      <c r="B88" s="48"/>
      <c r="C88" s="53" t="str">
        <f>'Journal (Part 1)'!A54</f>
        <v>b)</v>
      </c>
      <c r="D88" s="48">
        <f>'Journal (Part 1)'!E55</f>
        <v>615</v>
      </c>
      <c r="F88" s="48"/>
      <c r="G88" s="48"/>
      <c r="H88" s="53"/>
      <c r="I88" s="48"/>
    </row>
    <row r="89" spans="1:9" x14ac:dyDescent="0.2">
      <c r="A89" s="54"/>
      <c r="B89" s="54"/>
      <c r="C89" s="56" t="str">
        <f>'Journal (Part 1)'!A69</f>
        <v>e)</v>
      </c>
      <c r="D89" s="54">
        <f>'Journal (Part 1)'!E71</f>
        <v>5410</v>
      </c>
      <c r="F89" s="54"/>
      <c r="G89" s="54"/>
      <c r="H89" s="56"/>
      <c r="I89" s="54"/>
    </row>
    <row r="90" spans="1:9" ht="15" x14ac:dyDescent="0.35">
      <c r="A90" s="57"/>
      <c r="B90" s="58"/>
      <c r="C90" s="59" t="s">
        <v>7</v>
      </c>
      <c r="D90" s="58">
        <f>SUM(D87:D89)-SUM(B87:B89)</f>
        <v>24509</v>
      </c>
      <c r="F90" s="57"/>
      <c r="G90" s="58"/>
      <c r="H90" s="59" t="s">
        <v>7</v>
      </c>
      <c r="I90" s="58">
        <f>SUM(I87:I89)-SUM(G87:G89)</f>
        <v>1088</v>
      </c>
    </row>
    <row r="91" spans="1:9" ht="15" x14ac:dyDescent="0.35">
      <c r="A91" s="57"/>
      <c r="B91" s="58"/>
      <c r="C91" s="57"/>
      <c r="D91" s="58"/>
      <c r="E91" s="48"/>
      <c r="F91" s="57"/>
      <c r="G91" s="58"/>
      <c r="H91" s="57"/>
      <c r="I91" s="58"/>
    </row>
    <row r="92" spans="1:9" x14ac:dyDescent="0.2">
      <c r="A92" s="57"/>
      <c r="B92" s="57"/>
      <c r="C92" s="57"/>
      <c r="D92" s="57"/>
      <c r="E92" s="48"/>
      <c r="F92" s="48"/>
      <c r="G92" s="48"/>
      <c r="H92" s="48"/>
      <c r="I92" s="48"/>
    </row>
    <row r="93" spans="1:9" x14ac:dyDescent="0.2">
      <c r="A93" s="50" t="str">
        <f>GivenData!B38</f>
        <v>Contributed capital</v>
      </c>
      <c r="B93" s="50"/>
      <c r="C93" s="50"/>
      <c r="D93" s="50"/>
      <c r="F93" s="50" t="s">
        <v>2</v>
      </c>
      <c r="G93" s="50"/>
      <c r="H93" s="50"/>
      <c r="I93" s="50"/>
    </row>
    <row r="94" spans="1:9" x14ac:dyDescent="0.2">
      <c r="A94" s="48"/>
      <c r="B94" s="48"/>
      <c r="C94" s="51" t="s">
        <v>4</v>
      </c>
      <c r="D94" s="48">
        <f>GivenData!C38</f>
        <v>8284</v>
      </c>
      <c r="F94" s="48"/>
      <c r="G94" s="48"/>
      <c r="H94" s="51" t="s">
        <v>4</v>
      </c>
      <c r="I94" s="48">
        <f>GivenData!C39</f>
        <v>11934</v>
      </c>
    </row>
    <row r="95" spans="1:9" x14ac:dyDescent="0.2">
      <c r="A95" s="48"/>
      <c r="B95" s="48"/>
      <c r="C95" s="53" t="s">
        <v>5</v>
      </c>
      <c r="D95" s="48">
        <f>'Journal (Part 1)'!E50</f>
        <v>60</v>
      </c>
      <c r="F95" s="48" t="s">
        <v>6</v>
      </c>
      <c r="G95" s="48">
        <f>'Journal (Part 1)'!D59</f>
        <v>560</v>
      </c>
      <c r="H95" s="53"/>
      <c r="I95" s="48"/>
    </row>
    <row r="96" spans="1:9" x14ac:dyDescent="0.2">
      <c r="A96" s="54"/>
      <c r="B96" s="54"/>
      <c r="C96" s="56"/>
      <c r="D96" s="54"/>
      <c r="F96" s="54"/>
      <c r="G96" s="54"/>
      <c r="H96" s="56"/>
      <c r="I96" s="54"/>
    </row>
    <row r="97" spans="1:9" ht="15" x14ac:dyDescent="0.35">
      <c r="A97" s="57"/>
      <c r="B97" s="58"/>
      <c r="C97" s="59" t="s">
        <v>7</v>
      </c>
      <c r="D97" s="58">
        <f>SUM(D94:D96)-SUM(B94:B96)</f>
        <v>8344</v>
      </c>
      <c r="F97" s="57"/>
      <c r="G97" s="58"/>
      <c r="H97" s="59" t="s">
        <v>7</v>
      </c>
      <c r="I97" s="58">
        <f>SUM(I94:I96)-SUM(G94:G96)</f>
        <v>11374</v>
      </c>
    </row>
  </sheetData>
  <mergeCells count="6">
    <mergeCell ref="A8:I8"/>
    <mergeCell ref="A9:I9"/>
    <mergeCell ref="A2:I2"/>
    <mergeCell ref="A4:I4"/>
    <mergeCell ref="A6:I6"/>
    <mergeCell ref="A7:I7"/>
  </mergeCells>
  <phoneticPr fontId="0"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7:C51"/>
  <sheetViews>
    <sheetView showGridLines="0" workbookViewId="0"/>
  </sheetViews>
  <sheetFormatPr defaultRowHeight="12.75" x14ac:dyDescent="0.2"/>
  <cols>
    <col min="1" max="1" width="47.85546875" bestFit="1" customWidth="1"/>
    <col min="2" max="2" width="11.140625" customWidth="1"/>
  </cols>
  <sheetData>
    <row r="7" spans="1:3" x14ac:dyDescent="0.2">
      <c r="A7" s="49" t="str">
        <f>Cover!$G$13</f>
        <v>&lt;Type your name here&gt;</v>
      </c>
    </row>
    <row r="8" spans="1:3" x14ac:dyDescent="0.2">
      <c r="A8" s="49" t="str">
        <f>Cover!$G$16</f>
        <v>&lt;Type your class here&gt;</v>
      </c>
    </row>
    <row r="9" spans="1:3" x14ac:dyDescent="0.2">
      <c r="A9" s="49" t="str">
        <f>Cover!$G$10</f>
        <v>Excel Templates Problem 2–5</v>
      </c>
    </row>
    <row r="10" spans="1:3" x14ac:dyDescent="0.2">
      <c r="A10" s="49" t="s">
        <v>50</v>
      </c>
    </row>
    <row r="12" spans="1:3" x14ac:dyDescent="0.2">
      <c r="A12" s="96" t="s">
        <v>29</v>
      </c>
      <c r="B12" s="96"/>
      <c r="C12" s="70"/>
    </row>
    <row r="13" spans="1:3" x14ac:dyDescent="0.2">
      <c r="A13" s="97" t="s">
        <v>69</v>
      </c>
      <c r="B13" s="97"/>
      <c r="C13" s="70"/>
    </row>
    <row r="14" spans="1:3" x14ac:dyDescent="0.2">
      <c r="A14" s="98" t="s">
        <v>91</v>
      </c>
      <c r="B14" s="97"/>
      <c r="C14" s="70"/>
    </row>
    <row r="15" spans="1:3" x14ac:dyDescent="0.2">
      <c r="A15" s="99" t="s">
        <v>63</v>
      </c>
      <c r="B15" s="99"/>
      <c r="C15" s="70"/>
    </row>
    <row r="16" spans="1:3" x14ac:dyDescent="0.2">
      <c r="A16" s="2"/>
      <c r="B16" s="2"/>
      <c r="C16" s="2"/>
    </row>
    <row r="17" spans="1:2" x14ac:dyDescent="0.2">
      <c r="A17" s="20" t="s">
        <v>30</v>
      </c>
    </row>
    <row r="18" spans="1:2" x14ac:dyDescent="0.2">
      <c r="A18" s="20" t="s">
        <v>31</v>
      </c>
    </row>
    <row r="19" spans="1:2" x14ac:dyDescent="0.2">
      <c r="A19" t="str">
        <f>GivenData!B10</f>
        <v>Cash and cash equivalents</v>
      </c>
      <c r="B19" s="21">
        <f>'T-Accounts (Part 2)'!B33</f>
        <v>103</v>
      </c>
    </row>
    <row r="20" spans="1:2" x14ac:dyDescent="0.2">
      <c r="A20" t="str">
        <f>GivenData!B11</f>
        <v>Receivables</v>
      </c>
      <c r="B20" s="60">
        <f>'T-Accounts (Part 2)'!G29</f>
        <v>10710</v>
      </c>
    </row>
    <row r="21" spans="1:2" x14ac:dyDescent="0.2">
      <c r="A21" t="str">
        <f>GivenData!B12</f>
        <v>Inventories</v>
      </c>
      <c r="B21" s="60">
        <f>'T-Accounts (Part 2)'!B40</f>
        <v>8478</v>
      </c>
    </row>
    <row r="22" spans="1:2" x14ac:dyDescent="0.2">
      <c r="A22" t="str">
        <f>GivenData!B13</f>
        <v>Other assets</v>
      </c>
      <c r="B22" s="61">
        <f>'T-Accounts (Part 2)'!G40</f>
        <v>1311</v>
      </c>
    </row>
    <row r="23" spans="1:2" x14ac:dyDescent="0.2">
      <c r="B23" s="24">
        <f>SUM(B19:B22)</f>
        <v>20602</v>
      </c>
    </row>
    <row r="24" spans="1:2" x14ac:dyDescent="0.2">
      <c r="A24" s="5" t="s">
        <v>33</v>
      </c>
    </row>
    <row r="25" spans="1:2" x14ac:dyDescent="0.2">
      <c r="A25" t="str">
        <f>GivenData!B16</f>
        <v>Investments</v>
      </c>
      <c r="B25" s="60">
        <f>'T-Accounts (Part 2)'!B47</f>
        <v>385</v>
      </c>
    </row>
    <row r="26" spans="1:2" x14ac:dyDescent="0.2">
      <c r="A26" t="str">
        <f>GivenData!B17</f>
        <v>Property, plant, and equipment</v>
      </c>
      <c r="B26" s="60">
        <f>'T-Accounts (Part 2)'!G47</f>
        <v>18352</v>
      </c>
    </row>
    <row r="27" spans="1:2" x14ac:dyDescent="0.2">
      <c r="A27" s="94" t="s">
        <v>89</v>
      </c>
      <c r="B27" s="60">
        <f>'T-Accounts (Part 2)'!B54</f>
        <v>16168</v>
      </c>
    </row>
    <row r="28" spans="1:2" x14ac:dyDescent="0.2">
      <c r="A28" t="str">
        <f>GivenData!B19</f>
        <v>Intangible assets</v>
      </c>
      <c r="B28" s="60">
        <f>'T-Accounts (Part 2)'!G54</f>
        <v>15717</v>
      </c>
    </row>
    <row r="29" spans="1:2" x14ac:dyDescent="0.2">
      <c r="A29" t="str">
        <f>GivenData!B20</f>
        <v>Other assets</v>
      </c>
      <c r="B29" s="61">
        <f>'T-Accounts (Part 2)'!B61</f>
        <v>4535</v>
      </c>
    </row>
    <row r="30" spans="1:2" x14ac:dyDescent="0.2">
      <c r="B30" s="24">
        <f>SUM(B25:B29)</f>
        <v>55157</v>
      </c>
    </row>
    <row r="31" spans="1:2" ht="13.5" thickBot="1" x14ac:dyDescent="0.25">
      <c r="A31" s="17" t="s">
        <v>23</v>
      </c>
      <c r="B31" s="25">
        <f>B23+B30</f>
        <v>75759</v>
      </c>
    </row>
    <row r="32" spans="1:2" ht="13.5" thickTop="1" x14ac:dyDescent="0.2"/>
    <row r="33" spans="1:2" x14ac:dyDescent="0.2">
      <c r="A33" s="5" t="s">
        <v>37</v>
      </c>
    </row>
    <row r="34" spans="1:2" x14ac:dyDescent="0.2">
      <c r="A34" s="5" t="s">
        <v>38</v>
      </c>
    </row>
    <row r="35" spans="1:2" x14ac:dyDescent="0.2">
      <c r="A35" t="str">
        <f>GivenData!B26</f>
        <v>Trade accounts payable</v>
      </c>
      <c r="B35" s="21">
        <f>'T-Accounts (Part 2)'!D69</f>
        <v>5363</v>
      </c>
    </row>
    <row r="36" spans="1:2" x14ac:dyDescent="0.2">
      <c r="A36" t="str">
        <f>GivenData!B27</f>
        <v>Financial liabilities</v>
      </c>
      <c r="B36" s="60">
        <f>'T-Accounts (Part 2)'!I69</f>
        <v>3376</v>
      </c>
    </row>
    <row r="37" spans="1:2" x14ac:dyDescent="0.2">
      <c r="A37" t="str">
        <f>GivenData!B28</f>
        <v>Provisions</v>
      </c>
      <c r="B37" s="60">
        <f>'T-Accounts (Part 2)'!D76</f>
        <v>4912</v>
      </c>
    </row>
    <row r="38" spans="1:2" x14ac:dyDescent="0.2">
      <c r="A38" t="str">
        <f>GivenData!B29</f>
        <v>Other current liabilities</v>
      </c>
      <c r="B38" s="61">
        <f>'T-Accounts (Part 2)'!I76</f>
        <v>1852</v>
      </c>
    </row>
    <row r="39" spans="1:2" x14ac:dyDescent="0.2">
      <c r="B39" s="24">
        <f>SUM(B35:B38)</f>
        <v>15503</v>
      </c>
    </row>
    <row r="40" spans="1:2" x14ac:dyDescent="0.2">
      <c r="A40" s="5" t="str">
        <f>GivenData!B31</f>
        <v>Non-current liabilities</v>
      </c>
    </row>
    <row r="41" spans="1:2" x14ac:dyDescent="0.2">
      <c r="A41" s="2" t="str">
        <f>GivenData!B32</f>
        <v>Provisions</v>
      </c>
      <c r="B41" s="79">
        <f>'T-Accounts (Part 2)'!D83</f>
        <v>14252</v>
      </c>
    </row>
    <row r="42" spans="1:2" x14ac:dyDescent="0.2">
      <c r="A42" s="2" t="str">
        <f>GivenData!B33</f>
        <v>Deferred income taxes</v>
      </c>
      <c r="B42" s="79">
        <f>'T-Accounts (Part 2)'!I83</f>
        <v>689</v>
      </c>
    </row>
    <row r="43" spans="1:2" x14ac:dyDescent="0.2">
      <c r="A43" s="2" t="str">
        <f>GivenData!B34</f>
        <v>Financial liabilities</v>
      </c>
      <c r="B43" s="79">
        <f>'T-Accounts (Part 2)'!D90</f>
        <v>24509</v>
      </c>
    </row>
    <row r="44" spans="1:2" x14ac:dyDescent="0.2">
      <c r="A44" s="2" t="str">
        <f>GivenData!B35</f>
        <v>Other liabilities</v>
      </c>
      <c r="B44" s="84">
        <f>'T-Accounts (Part 2)'!I90</f>
        <v>1088</v>
      </c>
    </row>
    <row r="45" spans="1:2" x14ac:dyDescent="0.2">
      <c r="A45" s="5"/>
      <c r="B45" s="26">
        <f>SUM(B41:B44)</f>
        <v>40538</v>
      </c>
    </row>
    <row r="46" spans="1:2" x14ac:dyDescent="0.2">
      <c r="A46" s="5" t="s">
        <v>39</v>
      </c>
    </row>
    <row r="47" spans="1:2" x14ac:dyDescent="0.2">
      <c r="A47" t="str">
        <f>GivenData!B38</f>
        <v>Contributed capital</v>
      </c>
      <c r="B47" s="60">
        <f>'T-Accounts (Part 2)'!D97</f>
        <v>8344</v>
      </c>
    </row>
    <row r="48" spans="1:2" x14ac:dyDescent="0.2">
      <c r="A48" t="str">
        <f>GivenData!B39</f>
        <v>Retained earnings</v>
      </c>
      <c r="B48" s="61">
        <f>'T-Accounts (Part 2)'!I97</f>
        <v>11374</v>
      </c>
    </row>
    <row r="49" spans="1:2" x14ac:dyDescent="0.2">
      <c r="B49" s="26">
        <f>SUM(B47:B48)</f>
        <v>19718</v>
      </c>
    </row>
    <row r="50" spans="1:2" ht="13.5" thickBot="1" x14ac:dyDescent="0.25">
      <c r="A50" s="17" t="s">
        <v>40</v>
      </c>
      <c r="B50" s="25">
        <f>B39+B45+B49</f>
        <v>75759</v>
      </c>
    </row>
    <row r="51" spans="1:2" ht="13.5" thickTop="1" x14ac:dyDescent="0.2"/>
  </sheetData>
  <mergeCells count="4">
    <mergeCell ref="A12:B12"/>
    <mergeCell ref="A13:B13"/>
    <mergeCell ref="A14:B14"/>
    <mergeCell ref="A15:B15"/>
  </mergeCells>
  <phoneticPr fontId="0" type="noConversion"/>
  <pageMargins left="0.75" right="0.75" top="1" bottom="1" header="0.5" footer="0.5"/>
  <pageSetup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1"/>
  <sheetViews>
    <sheetView showGridLines="0" workbookViewId="0"/>
  </sheetViews>
  <sheetFormatPr defaultRowHeight="12.75" x14ac:dyDescent="0.2"/>
  <sheetData>
    <row r="1" spans="1:9" x14ac:dyDescent="0.2">
      <c r="A1" s="49" t="str">
        <f>Cover!$G$13</f>
        <v>&lt;Type your name here&gt;</v>
      </c>
    </row>
    <row r="2" spans="1:9" x14ac:dyDescent="0.2">
      <c r="A2" s="49" t="str">
        <f>Cover!$G$16</f>
        <v>&lt;Type your class here&gt;</v>
      </c>
    </row>
    <row r="3" spans="1:9" x14ac:dyDescent="0.2">
      <c r="A3" s="49" t="str">
        <f>Cover!$G$10</f>
        <v>Excel Templates Problem 2–5</v>
      </c>
    </row>
    <row r="4" spans="1:9" x14ac:dyDescent="0.2">
      <c r="A4" s="49" t="s">
        <v>28</v>
      </c>
    </row>
    <row r="5" spans="1:9" x14ac:dyDescent="0.2">
      <c r="A5" s="64"/>
    </row>
    <row r="6" spans="1:9" x14ac:dyDescent="0.2">
      <c r="A6" s="6" t="s">
        <v>84</v>
      </c>
      <c r="B6" s="7"/>
    </row>
    <row r="7" spans="1:9" x14ac:dyDescent="0.2">
      <c r="A7" s="18" t="s">
        <v>31</v>
      </c>
      <c r="B7" s="7"/>
      <c r="E7" s="21">
        <f>'Part 3'!B23</f>
        <v>20602</v>
      </c>
    </row>
    <row r="8" spans="1:9" x14ac:dyDescent="0.2">
      <c r="A8" s="18" t="s">
        <v>85</v>
      </c>
      <c r="B8" s="7"/>
      <c r="E8" s="21">
        <f>'Part 3'!B39</f>
        <v>15503</v>
      </c>
    </row>
    <row r="9" spans="1:9" ht="13.5" thickBot="1" x14ac:dyDescent="0.25">
      <c r="A9" s="19" t="s">
        <v>84</v>
      </c>
      <c r="B9" s="7"/>
      <c r="E9" s="62">
        <f>E7/E8</f>
        <v>1.328904083080694</v>
      </c>
    </row>
    <row r="10" spans="1:9" x14ac:dyDescent="0.2">
      <c r="A10" s="19"/>
      <c r="B10" s="7"/>
      <c r="E10" s="63"/>
    </row>
    <row r="11" spans="1:9" x14ac:dyDescent="0.2">
      <c r="A11" s="95" t="s">
        <v>87</v>
      </c>
      <c r="B11" s="76"/>
      <c r="C11" s="76"/>
      <c r="D11" s="76"/>
      <c r="E11" s="76"/>
      <c r="F11" s="76"/>
      <c r="G11" s="76"/>
      <c r="H11" s="76"/>
      <c r="I11" s="76"/>
    </row>
  </sheetData>
  <phoneticPr fontId="9"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Cover</vt:lpstr>
      <vt:lpstr>GivenData</vt:lpstr>
      <vt:lpstr>Journal (Part 1)</vt:lpstr>
      <vt:lpstr>T-Accounts (Part 2)</vt:lpstr>
      <vt:lpstr>Part 3</vt:lpstr>
      <vt:lpstr>Part 4</vt:lpstr>
      <vt:lpstr>AccountTitles</vt:lpstr>
      <vt:lpstr>FinancialEffect</vt:lpstr>
    </vt:vector>
  </TitlesOfParts>
  <Company>Acadia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Rydzanicz, Amy</cp:lastModifiedBy>
  <cp:lastPrinted>2010-11-15T03:00:06Z</cp:lastPrinted>
  <dcterms:created xsi:type="dcterms:W3CDTF">2005-09-30T04:09:56Z</dcterms:created>
  <dcterms:modified xsi:type="dcterms:W3CDTF">2017-01-31T15:21:24Z</dcterms:modified>
</cp:coreProperties>
</file>