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3" r:id="rId1"/>
    <sheet name="Data" sheetId="2" r:id="rId2"/>
    <sheet name="_STDS_DGFC831A" sheetId="6"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AdjustedClose">Data!$B$2:$B$176</definedName>
    <definedName name="ST_Month">Data!$A$2:$A$176</definedName>
    <definedName name="ST_Return">Data!$C$2:$C$176</definedName>
    <definedName name="STWBD_StatToolsHistogram_BinMaximum" hidden="1">" 1.01E+300"</definedName>
    <definedName name="STWBD_StatToolsHistogram_BinMinimum" hidden="1">" 1.01E+300"</definedName>
    <definedName name="STWBD_StatToolsHistogram_DefaultDataFormat" hidden="1">" 0"</definedName>
    <definedName name="STWBD_StatToolsHistogram_HasDefaultInfo" hidden="1">"TRUE"</definedName>
    <definedName name="STWBD_StatToolsHistogram_NumBins" hidden="1">"-32767"</definedName>
    <definedName name="STWBD_StatToolsHistogram_VariableList" hidden="1">1</definedName>
    <definedName name="STWBD_StatToolsHistogram_VariableList_1" hidden="1">"U_x0001_VGF86107B15E32591_x0001_"</definedName>
    <definedName name="STWBD_StatToolsHistogram_VarSelectorDefaultDataSet" hidden="1">"DGFC831A"</definedName>
    <definedName name="STWBD_StatToolsHistogram_XAxisStyle" hidden="1">" 0"</definedName>
    <definedName name="STWBD_StatToolsHistogram_YAxisStyle" hidden="1">" 0"</definedName>
    <definedName name="STWBD_StatToolsTimeSeriesGraph_DefaultUseLabelVariable" hidden="1">"TRUE"</definedName>
    <definedName name="STWBD_StatToolsTimeSeriesGraph_HasDefaultInfo" hidden="1">"TRUE"</definedName>
    <definedName name="STWBD_StatToolsTimeSeriesGraph_LabelVariable" hidden="1">"U_x0001_VG67789E52A323FE3_x0001_"</definedName>
    <definedName name="STWBD_StatToolsTimeSeriesGraph_SingleGraph" hidden="1">"FALSE"</definedName>
    <definedName name="STWBD_StatToolsTimeSeriesGraph_TwoVerticalAxes" hidden="1">"FALSE"</definedName>
    <definedName name="STWBD_StatToolsTimeSeriesGraph_VariableList" hidden="1">1</definedName>
    <definedName name="STWBD_StatToolsTimeSeriesGraph_VariableList_1" hidden="1">"U_x0001_VGF86107B15E32591_x0001_"</definedName>
    <definedName name="STWBD_StatToolsTimeSeriesGraph_VarSelectorDefaultDataSet" hidden="1">"DGFC831A"</definedName>
  </definedNames>
  <calcPr calcId="162913"/>
</workbook>
</file>

<file path=xl/calcChain.xml><?xml version="1.0" encoding="utf-8"?>
<calcChain xmlns="http://schemas.openxmlformats.org/spreadsheetml/2006/main">
  <c r="B9" i="6" l="1"/>
  <c r="H11" i="2"/>
  <c r="H10" i="2"/>
  <c r="H9" i="2"/>
  <c r="H8" i="2"/>
  <c r="H7" i="2"/>
  <c r="H6" i="2"/>
  <c r="H5" i="2"/>
  <c r="H4" i="2"/>
  <c r="H3" i="2"/>
  <c r="B16" i="6"/>
  <c r="B13" i="6"/>
  <c r="B7" i="6"/>
  <c r="B3" i="6"/>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B19" i="6" s="1"/>
  <c r="C18" i="2"/>
  <c r="C17" i="2"/>
  <c r="C16" i="2"/>
  <c r="C15" i="2"/>
  <c r="C14" i="2"/>
  <c r="C13" i="2"/>
  <c r="C12" i="2"/>
  <c r="C11" i="2"/>
  <c r="C10" i="2"/>
  <c r="C9" i="2"/>
  <c r="C8" i="2"/>
  <c r="C7" i="2"/>
  <c r="C6" i="2"/>
  <c r="C5" i="2"/>
  <c r="C4" i="2"/>
  <c r="C3" i="2"/>
  <c r="I9" i="2"/>
  <c r="I5" i="2"/>
  <c r="I11" i="2"/>
  <c r="I3" i="2"/>
  <c r="I6" i="2"/>
  <c r="I8" i="2"/>
  <c r="I4" i="2"/>
  <c r="I10" i="2"/>
  <c r="I7" i="2"/>
  <c r="J7" i="2" l="1"/>
  <c r="J9" i="2"/>
  <c r="J4" i="2"/>
  <c r="J5" i="2"/>
  <c r="J10" i="2"/>
  <c r="J3" i="2"/>
  <c r="J8" i="2"/>
  <c r="J6" i="2"/>
  <c r="J11" i="2"/>
  <c r="K11" i="2" l="1"/>
  <c r="K6" i="2"/>
  <c r="K8" i="2"/>
  <c r="K3" i="2"/>
  <c r="K10" i="2"/>
  <c r="K5" i="2"/>
  <c r="K4" i="2"/>
  <c r="K9" i="2"/>
  <c r="K7" i="2"/>
</calcChain>
</file>

<file path=xl/comments1.xml><?xml version="1.0" encoding="utf-8"?>
<comments xmlns="http://schemas.openxmlformats.org/spreadsheetml/2006/main">
  <authors>
    <author>Chris Albright</author>
  </authors>
  <commentList>
    <comment ref="B1" authorId="0" shapeId="0">
      <text>
        <r>
          <rPr>
            <b/>
            <sz val="8"/>
            <color indexed="81"/>
            <rFont val="Tahoma"/>
            <family val="2"/>
          </rPr>
          <t>Closing price of American Express, adjusted for dividends and stock splits</t>
        </r>
        <r>
          <rPr>
            <sz val="8"/>
            <color indexed="81"/>
            <rFont val="Tahoma"/>
            <family val="2"/>
          </rPr>
          <t xml:space="preserve">
</t>
        </r>
      </text>
    </comment>
    <comment ref="E2" authorId="0" shapeId="0">
      <text>
        <r>
          <rPr>
            <b/>
            <u/>
            <sz val="9"/>
            <color indexed="81"/>
            <rFont val="Tahoma"/>
            <family val="2"/>
          </rPr>
          <t>StatTools Note:</t>
        </r>
        <r>
          <rPr>
            <sz val="9"/>
            <color indexed="81"/>
            <rFont val="Tahoma"/>
            <family val="2"/>
          </rPr>
          <t xml:space="preserve">
The bin placement will not update as data changes. Data that falls outside the current bin range will not be represented in the report or graph.</t>
        </r>
      </text>
    </comment>
    <comment ref="I2" authorId="0" shapeId="0">
      <text>
        <r>
          <rPr>
            <b/>
            <u/>
            <sz val="9"/>
            <color indexed="81"/>
            <rFont val="Tahoma"/>
            <family val="2"/>
          </rPr>
          <t>StatTools Educational Note:</t>
        </r>
        <r>
          <rPr>
            <sz val="9"/>
            <color indexed="81"/>
            <rFont val="Tahoma"/>
            <family val="2"/>
          </rPr>
          <t xml:space="preserve">
Frequency is the number of observations in the bin.</t>
        </r>
      </text>
    </comment>
    <comment ref="J2" authorId="0" shapeId="0">
      <text>
        <r>
          <rPr>
            <b/>
            <u/>
            <sz val="9"/>
            <color indexed="81"/>
            <rFont val="Tahoma"/>
            <family val="2"/>
          </rPr>
          <t>StatTools Educational Note:</t>
        </r>
        <r>
          <rPr>
            <sz val="9"/>
            <color indexed="81"/>
            <rFont val="Tahoma"/>
            <family val="2"/>
          </rPr>
          <t xml:space="preserve">
Relative frequency is the fraction of all observations that are in the bin.</t>
        </r>
      </text>
    </comment>
    <comment ref="K2" authorId="0" shapeId="0">
      <text>
        <r>
          <rPr>
            <b/>
            <u/>
            <sz val="9"/>
            <color indexed="81"/>
            <rFont val="Tahoma"/>
            <family val="2"/>
          </rPr>
          <t>StatTools Educational Note:</t>
        </r>
        <r>
          <rPr>
            <sz val="9"/>
            <color indexed="81"/>
            <rFont val="Tahoma"/>
            <family val="2"/>
          </rPr>
          <t xml:space="preserve">
Probability density is the same as Relative Frequency, but scaled so that the area under the histogram is 1.</t>
        </r>
      </text>
    </comment>
  </commentList>
</comments>
</file>

<file path=xl/sharedStrings.xml><?xml version="1.0" encoding="utf-8"?>
<sst xmlns="http://schemas.openxmlformats.org/spreadsheetml/2006/main" count="60" uniqueCount="60">
  <si>
    <t>Return</t>
  </si>
  <si>
    <t>Month</t>
  </si>
  <si>
    <t>Adjusted Close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</si>
  <si>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</si>
  <si>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</si>
  <si>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</si>
  <si>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</si>
  <si>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</si>
  <si>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</si>
  <si>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</si>
  <si>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</si>
  <si>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</si>
  <si>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</si>
  <si>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</si>
  <si>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</si>
  <si>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DGFC831A</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</si>
  <si>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</si>
  <si>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</si>
  <si>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</si>
  <si>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</si>
  <si>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</si>
  <si>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</si>
  <si>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</si>
  <si>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</si>
  <si>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</si>
  <si>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</si>
  <si>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</si>
  <si>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</si>
  <si>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</si>
  <si>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</si>
  <si>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</si>
  <si>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</si>
  <si>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ST_AdjustedClose</t>
  </si>
  <si>
    <t>2 : Ranges</t>
  </si>
  <si>
    <t>2 : MultiRefs</t>
  </si>
  <si>
    <t>3 : Info</t>
  </si>
  <si>
    <t>var3</t>
  </si>
  <si>
    <t>ST_Return</t>
  </si>
  <si>
    <t>3 : Ranges</t>
  </si>
  <si>
    <t>3 : MultiRefs</t>
  </si>
  <si>
    <t>Histogram</t>
  </si>
  <si>
    <t>Bin Min</t>
  </si>
  <si>
    <t>Bin Max</t>
  </si>
  <si>
    <t>Bin Midpoint</t>
  </si>
  <si>
    <t>Freq.</t>
  </si>
  <si>
    <t>Rel. Freq.</t>
  </si>
  <si>
    <t>Prb. Density</t>
  </si>
  <si>
    <t>Return / Data Set #1</t>
  </si>
  <si>
    <t>Bin #1</t>
  </si>
  <si>
    <t>Bin #2</t>
  </si>
  <si>
    <t>Bin #3</t>
  </si>
  <si>
    <t>Bin #4</t>
  </si>
  <si>
    <t>Bin #5</t>
  </si>
  <si>
    <t>Bin #6</t>
  </si>
  <si>
    <t>Bin #7</t>
  </si>
  <si>
    <t>Bin #8</t>
  </si>
  <si>
    <t>VG67789E52A323FE3</t>
  </si>
  <si>
    <t>VG299D75433668650F</t>
  </si>
  <si>
    <t>VGF86107B15E32591</t>
  </si>
  <si>
    <t>Bin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</si>
</sst>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6" formatCode="mmm\-yyyy"/>
    <numFmt numFmtId="167" formatCode="0.00000"/>
  </numFmts>
  <fonts count="12" x14ac:knownFonts="1">
    <font>
      <sz val="11"/>
      <color theme="1"/>
      <name val="Calibri"/>
      <family val="2"/>
      <scheme val="minor"/>
    </font>
    <font>
      <sz val="10"/>
      <name val="Arial"/>
      <family val="2"/>
    </font>
    <font>
      <b/>
      <sz val="11"/>
      <name val="Calibri"/>
      <family val="2"/>
    </font>
    <font>
      <sz val="11"/>
      <name val="Calibri"/>
      <family val="2"/>
    </font>
    <font>
      <sz val="11"/>
      <color theme="1"/>
      <name val="Calibri"/>
      <family val="2"/>
      <scheme val="minor"/>
    </font>
    <font>
      <b/>
      <sz val="11"/>
      <color theme="1"/>
      <name val="Calibri"/>
      <family val="2"/>
      <scheme val="minor"/>
    </font>
    <font>
      <sz val="8"/>
      <color indexed="81"/>
      <name val="Tahoma"/>
      <family val="2"/>
    </font>
    <font>
      <b/>
      <sz val="8"/>
      <color indexed="81"/>
      <name val="Tahoma"/>
      <family val="2"/>
    </font>
    <font>
      <b/>
      <sz val="8"/>
      <color theme="1"/>
      <name val="Calibri"/>
      <family val="2"/>
      <scheme val="minor"/>
    </font>
    <font>
      <b/>
      <i/>
      <sz val="8"/>
      <color theme="1"/>
      <name val="Calibri"/>
      <family val="2"/>
      <scheme val="minor"/>
    </font>
    <font>
      <sz val="9"/>
      <color indexed="81"/>
      <name val="Tahoma"/>
      <family val="2"/>
    </font>
    <font>
      <b/>
      <u/>
      <sz val="9"/>
      <color indexed="81"/>
      <name val="Tahoma"/>
      <family val="2"/>
    </font>
  </fonts>
  <fills count="2">
    <fill>
      <patternFill patternType="none"/>
    </fill>
    <fill>
      <patternFill patternType="gray125"/>
    </fill>
  </fills>
  <borders count="2">
    <border>
      <left/>
      <right/>
      <top/>
      <bottom/>
      <diagonal/>
    </border>
    <border>
      <left/>
      <right/>
      <top/>
      <bottom style="double">
        <color rgb="FF000000"/>
      </bottom>
      <diagonal/>
    </border>
  </borders>
  <cellStyleXfs count="3">
    <xf numFmtId="0" fontId="0" fillId="0" borderId="0"/>
    <xf numFmtId="0" fontId="1" fillId="0" borderId="0"/>
    <xf numFmtId="9" fontId="4" fillId="0" borderId="0" applyFont="0" applyFill="0" applyBorder="0" applyAlignment="0" applyProtection="0"/>
  </cellStyleXfs>
  <cellXfs count="23">
    <xf numFmtId="0" fontId="0" fillId="0" borderId="0" xfId="0"/>
    <xf numFmtId="0" fontId="2" fillId="0" borderId="0" xfId="1" applyFont="1"/>
    <xf numFmtId="0" fontId="3" fillId="0" borderId="0" xfId="1" applyFont="1"/>
    <xf numFmtId="10" fontId="3" fillId="0" borderId="0" xfId="2" applyNumberFormat="1" applyFont="1"/>
    <xf numFmtId="0" fontId="5" fillId="0" borderId="0" xfId="0" applyFont="1" applyAlignment="1">
      <alignment horizontal="right"/>
    </xf>
    <xf numFmtId="0" fontId="2" fillId="0" borderId="0" xfId="1" applyFont="1" applyAlignment="1">
      <alignment horizontal="right"/>
    </xf>
    <xf numFmtId="0" fontId="5" fillId="0" borderId="0" xfId="0" applyFont="1" applyAlignment="1">
      <alignment horizontal="center"/>
    </xf>
    <xf numFmtId="0" fontId="3" fillId="0" borderId="0" xfId="1" applyFont="1" applyAlignment="1">
      <alignment horizontal="center"/>
    </xf>
    <xf numFmtId="0" fontId="0" fillId="0" borderId="0" xfId="0" applyAlignment="1">
      <alignment horizontal="left"/>
    </xf>
    <xf numFmtId="0" fontId="5" fillId="0" borderId="0" xfId="0" applyFont="1" applyAlignment="1">
      <alignment horizontal="left"/>
    </xf>
    <xf numFmtId="0" fontId="0" fillId="0" borderId="0" xfId="0" applyAlignment="1">
      <alignment horizontal="center"/>
    </xf>
    <xf numFmtId="49" fontId="8" fillId="0" borderId="1" xfId="0" applyNumberFormat="1" applyFont="1" applyFill="1" applyBorder="1" applyAlignment="1">
      <alignment horizontal="center"/>
    </xf>
    <xf numFmtId="49" fontId="8" fillId="0" borderId="0" xfId="0" applyNumberFormat="1" applyFont="1" applyAlignment="1">
      <alignment horizontal="left"/>
    </xf>
    <xf numFmtId="49" fontId="9" fillId="0" borderId="0" xfId="0" applyNumberFormat="1" applyFont="1" applyAlignment="1">
      <alignment horizontal="left"/>
    </xf>
    <xf numFmtId="49" fontId="9" fillId="0" borderId="1" xfId="0" applyNumberFormat="1" applyFont="1" applyFill="1" applyBorder="1" applyAlignment="1">
      <alignment horizontal="left"/>
    </xf>
    <xf numFmtId="164" fontId="0" fillId="0" borderId="0" xfId="0" applyNumberFormat="1" applyAlignment="1">
      <alignment horizontal="center"/>
    </xf>
    <xf numFmtId="166" fontId="0" fillId="0" borderId="0" xfId="0" applyNumberFormat="1" applyFill="1" applyAlignment="1">
      <alignment horizontal="center"/>
    </xf>
    <xf numFmtId="2" fontId="0" fillId="0" borderId="0" xfId="0" applyNumberFormat="1" applyFill="1"/>
    <xf numFmtId="49" fontId="8" fillId="0" borderId="0" xfId="0" applyNumberFormat="1" applyFont="1" applyAlignment="1">
      <alignment horizontal="center"/>
    </xf>
    <xf numFmtId="0" fontId="0" fillId="0" borderId="0" xfId="0" applyNumberFormat="1" applyAlignment="1">
      <alignment horizontal="left"/>
    </xf>
    <xf numFmtId="0" fontId="5" fillId="0" borderId="0" xfId="0" applyFont="1" applyAlignment="1">
      <alignment horizontal="center"/>
    </xf>
    <xf numFmtId="167" fontId="0" fillId="0" borderId="0" xfId="0" applyNumberFormat="1" applyAlignment="1">
      <alignment horizontal="center"/>
    </xf>
    <xf numFmtId="2" fontId="0" fillId="0" borderId="0" xfId="0" applyNumberFormat="1" applyAlignment="1">
      <alignment horizontal="center"/>
    </xf>
  </cellXfs>
  <cellStyles count="3">
    <cellStyle name="Normal" xfId="0" builtinId="0" customBuiltin="1"/>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Return / Data Set #1</a:t>
            </a:r>
          </a:p>
        </c:rich>
      </c:tx>
      <c:layout/>
      <c:overlay val="0"/>
    </c:title>
    <c:autoTitleDeleted val="0"/>
    <c:plotArea>
      <c:layout/>
      <c:barChart>
        <c:barDir val="col"/>
        <c:grouping val="clustered"/>
        <c:varyColors val="0"/>
        <c:ser>
          <c:idx val="0"/>
          <c:order val="0"/>
          <c:spPr>
            <a:solidFill>
              <a:srgbClr val="9999FF"/>
            </a:solidFill>
            <a:ln w="25400">
              <a:solidFill>
                <a:srgbClr val="000080"/>
              </a:solidFill>
              <a:prstDash val="solid"/>
            </a:ln>
          </c:spPr>
          <c:invertIfNegative val="0"/>
          <c:cat>
            <c:numRef>
              <c:f>Data!$H$3:$H$11</c:f>
              <c:numCache>
                <c:formatCode>0.00000</c:formatCode>
                <c:ptCount val="9"/>
                <c:pt idx="0">
                  <c:v>-0.21526011388223548</c:v>
                </c:pt>
                <c:pt idx="1">
                  <c:v>-8.6898099999999992E-2</c:v>
                </c:pt>
                <c:pt idx="2">
                  <c:v>4.1463915000000004E-2</c:v>
                </c:pt>
                <c:pt idx="3">
                  <c:v>0.16982592499999999</c:v>
                </c:pt>
                <c:pt idx="4">
                  <c:v>0.29818793499999996</c:v>
                </c:pt>
                <c:pt idx="5">
                  <c:v>0.42654994999999996</c:v>
                </c:pt>
                <c:pt idx="6">
                  <c:v>0.55491196499999995</c:v>
                </c:pt>
                <c:pt idx="7">
                  <c:v>0.68327397499999998</c:v>
                </c:pt>
                <c:pt idx="8">
                  <c:v>0.81163598673202619</c:v>
                </c:pt>
              </c:numCache>
            </c:numRef>
          </c:cat>
          <c:val>
            <c:numRef>
              <c:f>Data!$I$3:$I$11</c:f>
              <c:numCache>
                <c:formatCode>General</c:formatCode>
                <c:ptCount val="9"/>
                <c:pt idx="0">
                  <c:v>6</c:v>
                </c:pt>
                <c:pt idx="1">
                  <c:v>42</c:v>
                </c:pt>
                <c:pt idx="2">
                  <c:v>113</c:v>
                </c:pt>
                <c:pt idx="3">
                  <c:v>12</c:v>
                </c:pt>
                <c:pt idx="4">
                  <c:v>0</c:v>
                </c:pt>
                <c:pt idx="5">
                  <c:v>0</c:v>
                </c:pt>
                <c:pt idx="6">
                  <c:v>0</c:v>
                </c:pt>
                <c:pt idx="7">
                  <c:v>0</c:v>
                </c:pt>
                <c:pt idx="8">
                  <c:v>1</c:v>
                </c:pt>
              </c:numCache>
            </c:numRef>
          </c:val>
          <c:extLst>
            <c:ext xmlns:c16="http://schemas.microsoft.com/office/drawing/2014/chart" uri="{C3380CC4-5D6E-409C-BE32-E72D297353CC}">
              <c16:uniqueId val="{00000000-D006-4563-AA78-F31CDCAC817B}"/>
            </c:ext>
          </c:extLst>
        </c:ser>
        <c:dLbls>
          <c:showLegendKey val="0"/>
          <c:showVal val="0"/>
          <c:showCatName val="0"/>
          <c:showSerName val="0"/>
          <c:showPercent val="0"/>
          <c:showBubbleSize val="0"/>
        </c:dLbls>
        <c:gapWidth val="0"/>
        <c:axId val="740843632"/>
        <c:axId val="740834448"/>
      </c:barChart>
      <c:catAx>
        <c:axId val="740843632"/>
        <c:scaling>
          <c:orientation val="minMax"/>
        </c:scaling>
        <c:delete val="0"/>
        <c:axPos val="b"/>
        <c:numFmt formatCode="0.00000" sourceLinked="1"/>
        <c:majorTickMark val="none"/>
        <c:minorTickMark val="none"/>
        <c:tickLblPos val="low"/>
        <c:txPr>
          <a:bodyPr rot="-5400000" vert="horz"/>
          <a:lstStyle/>
          <a:p>
            <a:pPr>
              <a:defRPr sz="800"/>
            </a:pPr>
            <a:endParaRPr lang="en-US"/>
          </a:p>
        </c:txPr>
        <c:crossAx val="740834448"/>
        <c:crosses val="autoZero"/>
        <c:auto val="1"/>
        <c:lblAlgn val="ctr"/>
        <c:lblOffset val="100"/>
        <c:noMultiLvlLbl val="0"/>
      </c:catAx>
      <c:valAx>
        <c:axId val="740834448"/>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7408436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Return / Data Set #1</a:t>
            </a:r>
          </a:p>
        </c:rich>
      </c:tx>
      <c:layout/>
      <c:overlay val="0"/>
    </c:title>
    <c:autoTitleDeleted val="0"/>
    <c:plotArea>
      <c:layout/>
      <c:lineChart>
        <c:grouping val="standard"/>
        <c:varyColors val="0"/>
        <c:ser>
          <c:idx val="0"/>
          <c:order val="0"/>
          <c:tx>
            <c:strRef>
              <c:f>Data!$C$2</c:f>
              <c:strCache>
                <c:ptCount val="1"/>
              </c:strCache>
            </c:strRef>
          </c:tx>
          <c:spPr>
            <a:ln>
              <a:solidFill>
                <a:srgbClr val="333399"/>
              </a:solidFill>
              <a:prstDash val="solid"/>
            </a:ln>
          </c:spPr>
          <c:marker>
            <c:symbol val="diamond"/>
            <c:size val="3"/>
          </c:marker>
          <c:cat>
            <c:numRef>
              <c:f>Data!$A$2:$A$176</c:f>
              <c:numCache>
                <c:formatCode>mmm\-yyyy</c:formatCode>
                <c:ptCount val="175"/>
                <c:pt idx="0">
                  <c:v>36892</c:v>
                </c:pt>
                <c:pt idx="1">
                  <c:v>36923</c:v>
                </c:pt>
                <c:pt idx="2">
                  <c:v>36951</c:v>
                </c:pt>
                <c:pt idx="3">
                  <c:v>36982</c:v>
                </c:pt>
                <c:pt idx="4">
                  <c:v>37012</c:v>
                </c:pt>
                <c:pt idx="5">
                  <c:v>37043</c:v>
                </c:pt>
                <c:pt idx="6">
                  <c:v>37073</c:v>
                </c:pt>
                <c:pt idx="7">
                  <c:v>37104</c:v>
                </c:pt>
                <c:pt idx="8">
                  <c:v>37135</c:v>
                </c:pt>
                <c:pt idx="9">
                  <c:v>37165</c:v>
                </c:pt>
                <c:pt idx="10">
                  <c:v>37196</c:v>
                </c:pt>
                <c:pt idx="11">
                  <c:v>37226</c:v>
                </c:pt>
                <c:pt idx="12">
                  <c:v>37257</c:v>
                </c:pt>
                <c:pt idx="13">
                  <c:v>37288</c:v>
                </c:pt>
                <c:pt idx="14">
                  <c:v>37316</c:v>
                </c:pt>
                <c:pt idx="15">
                  <c:v>37347</c:v>
                </c:pt>
                <c:pt idx="16">
                  <c:v>37377</c:v>
                </c:pt>
                <c:pt idx="17">
                  <c:v>37408</c:v>
                </c:pt>
                <c:pt idx="18">
                  <c:v>37438</c:v>
                </c:pt>
                <c:pt idx="19">
                  <c:v>37469</c:v>
                </c:pt>
                <c:pt idx="20">
                  <c:v>37500</c:v>
                </c:pt>
                <c:pt idx="21">
                  <c:v>37530</c:v>
                </c:pt>
                <c:pt idx="22">
                  <c:v>37561</c:v>
                </c:pt>
                <c:pt idx="23">
                  <c:v>37591</c:v>
                </c:pt>
                <c:pt idx="24">
                  <c:v>37622</c:v>
                </c:pt>
                <c:pt idx="25">
                  <c:v>37653</c:v>
                </c:pt>
                <c:pt idx="26">
                  <c:v>37681</c:v>
                </c:pt>
                <c:pt idx="27">
                  <c:v>37712</c:v>
                </c:pt>
                <c:pt idx="28">
                  <c:v>37742</c:v>
                </c:pt>
                <c:pt idx="29">
                  <c:v>37773</c:v>
                </c:pt>
                <c:pt idx="30">
                  <c:v>37803</c:v>
                </c:pt>
                <c:pt idx="31">
                  <c:v>37834</c:v>
                </c:pt>
                <c:pt idx="32">
                  <c:v>37865</c:v>
                </c:pt>
                <c:pt idx="33">
                  <c:v>37895</c:v>
                </c:pt>
                <c:pt idx="34">
                  <c:v>37926</c:v>
                </c:pt>
                <c:pt idx="35">
                  <c:v>37956</c:v>
                </c:pt>
                <c:pt idx="36">
                  <c:v>37987</c:v>
                </c:pt>
                <c:pt idx="37">
                  <c:v>38018</c:v>
                </c:pt>
                <c:pt idx="38">
                  <c:v>38047</c:v>
                </c:pt>
                <c:pt idx="39">
                  <c:v>38078</c:v>
                </c:pt>
                <c:pt idx="40">
                  <c:v>38108</c:v>
                </c:pt>
                <c:pt idx="41">
                  <c:v>38139</c:v>
                </c:pt>
                <c:pt idx="42">
                  <c:v>38169</c:v>
                </c:pt>
                <c:pt idx="43">
                  <c:v>38200</c:v>
                </c:pt>
                <c:pt idx="44">
                  <c:v>38231</c:v>
                </c:pt>
                <c:pt idx="45">
                  <c:v>38261</c:v>
                </c:pt>
                <c:pt idx="46">
                  <c:v>38292</c:v>
                </c:pt>
                <c:pt idx="47">
                  <c:v>38322</c:v>
                </c:pt>
                <c:pt idx="48">
                  <c:v>38353</c:v>
                </c:pt>
                <c:pt idx="49">
                  <c:v>38384</c:v>
                </c:pt>
                <c:pt idx="50">
                  <c:v>38412</c:v>
                </c:pt>
                <c:pt idx="51">
                  <c:v>38443</c:v>
                </c:pt>
                <c:pt idx="52">
                  <c:v>38473</c:v>
                </c:pt>
                <c:pt idx="53">
                  <c:v>38504</c:v>
                </c:pt>
                <c:pt idx="54">
                  <c:v>38534</c:v>
                </c:pt>
                <c:pt idx="55">
                  <c:v>38565</c:v>
                </c:pt>
                <c:pt idx="56">
                  <c:v>38596</c:v>
                </c:pt>
                <c:pt idx="57">
                  <c:v>38626</c:v>
                </c:pt>
                <c:pt idx="58">
                  <c:v>38657</c:v>
                </c:pt>
                <c:pt idx="59">
                  <c:v>38687</c:v>
                </c:pt>
                <c:pt idx="60">
                  <c:v>38718</c:v>
                </c:pt>
                <c:pt idx="61">
                  <c:v>38749</c:v>
                </c:pt>
                <c:pt idx="62">
                  <c:v>38777</c:v>
                </c:pt>
                <c:pt idx="63">
                  <c:v>38808</c:v>
                </c:pt>
                <c:pt idx="64">
                  <c:v>38838</c:v>
                </c:pt>
                <c:pt idx="65">
                  <c:v>38869</c:v>
                </c:pt>
                <c:pt idx="66">
                  <c:v>38899</c:v>
                </c:pt>
                <c:pt idx="67">
                  <c:v>38930</c:v>
                </c:pt>
                <c:pt idx="68">
                  <c:v>38961</c:v>
                </c:pt>
                <c:pt idx="69">
                  <c:v>38991</c:v>
                </c:pt>
                <c:pt idx="70">
                  <c:v>39022</c:v>
                </c:pt>
                <c:pt idx="71">
                  <c:v>39052</c:v>
                </c:pt>
                <c:pt idx="72">
                  <c:v>39083</c:v>
                </c:pt>
                <c:pt idx="73">
                  <c:v>39114</c:v>
                </c:pt>
                <c:pt idx="74">
                  <c:v>39142</c:v>
                </c:pt>
                <c:pt idx="75">
                  <c:v>39173</c:v>
                </c:pt>
                <c:pt idx="76">
                  <c:v>39203</c:v>
                </c:pt>
                <c:pt idx="77">
                  <c:v>39234</c:v>
                </c:pt>
                <c:pt idx="78">
                  <c:v>39264</c:v>
                </c:pt>
                <c:pt idx="79">
                  <c:v>39295</c:v>
                </c:pt>
                <c:pt idx="80">
                  <c:v>39326</c:v>
                </c:pt>
                <c:pt idx="81">
                  <c:v>39356</c:v>
                </c:pt>
                <c:pt idx="82">
                  <c:v>39387</c:v>
                </c:pt>
                <c:pt idx="83">
                  <c:v>39417</c:v>
                </c:pt>
                <c:pt idx="84">
                  <c:v>39448</c:v>
                </c:pt>
                <c:pt idx="85">
                  <c:v>39479</c:v>
                </c:pt>
                <c:pt idx="86">
                  <c:v>39508</c:v>
                </c:pt>
                <c:pt idx="87">
                  <c:v>39539</c:v>
                </c:pt>
                <c:pt idx="88">
                  <c:v>39569</c:v>
                </c:pt>
                <c:pt idx="89">
                  <c:v>39600</c:v>
                </c:pt>
                <c:pt idx="90">
                  <c:v>39630</c:v>
                </c:pt>
                <c:pt idx="91">
                  <c:v>39661</c:v>
                </c:pt>
                <c:pt idx="92">
                  <c:v>39692</c:v>
                </c:pt>
                <c:pt idx="93">
                  <c:v>39722</c:v>
                </c:pt>
                <c:pt idx="94">
                  <c:v>39753</c:v>
                </c:pt>
                <c:pt idx="95">
                  <c:v>39783</c:v>
                </c:pt>
                <c:pt idx="96">
                  <c:v>39814</c:v>
                </c:pt>
                <c:pt idx="97">
                  <c:v>39845</c:v>
                </c:pt>
                <c:pt idx="98">
                  <c:v>39873</c:v>
                </c:pt>
                <c:pt idx="99">
                  <c:v>39904</c:v>
                </c:pt>
                <c:pt idx="100">
                  <c:v>39934</c:v>
                </c:pt>
                <c:pt idx="101">
                  <c:v>39965</c:v>
                </c:pt>
                <c:pt idx="102">
                  <c:v>39995</c:v>
                </c:pt>
                <c:pt idx="103">
                  <c:v>40026</c:v>
                </c:pt>
                <c:pt idx="104">
                  <c:v>40057</c:v>
                </c:pt>
                <c:pt idx="105">
                  <c:v>40087</c:v>
                </c:pt>
                <c:pt idx="106">
                  <c:v>40118</c:v>
                </c:pt>
                <c:pt idx="107">
                  <c:v>40148</c:v>
                </c:pt>
                <c:pt idx="108">
                  <c:v>40179</c:v>
                </c:pt>
                <c:pt idx="109">
                  <c:v>40210</c:v>
                </c:pt>
                <c:pt idx="110">
                  <c:v>40238</c:v>
                </c:pt>
                <c:pt idx="111">
                  <c:v>40269</c:v>
                </c:pt>
                <c:pt idx="112">
                  <c:v>40299</c:v>
                </c:pt>
                <c:pt idx="113">
                  <c:v>40330</c:v>
                </c:pt>
                <c:pt idx="114">
                  <c:v>40360</c:v>
                </c:pt>
                <c:pt idx="115">
                  <c:v>40391</c:v>
                </c:pt>
                <c:pt idx="116">
                  <c:v>40422</c:v>
                </c:pt>
                <c:pt idx="117">
                  <c:v>40452</c:v>
                </c:pt>
                <c:pt idx="118">
                  <c:v>40483</c:v>
                </c:pt>
                <c:pt idx="119">
                  <c:v>40513</c:v>
                </c:pt>
                <c:pt idx="120">
                  <c:v>40544</c:v>
                </c:pt>
                <c:pt idx="121">
                  <c:v>40575</c:v>
                </c:pt>
                <c:pt idx="122">
                  <c:v>40603</c:v>
                </c:pt>
                <c:pt idx="123">
                  <c:v>40634</c:v>
                </c:pt>
                <c:pt idx="124">
                  <c:v>40664</c:v>
                </c:pt>
                <c:pt idx="125">
                  <c:v>40695</c:v>
                </c:pt>
                <c:pt idx="126">
                  <c:v>40725</c:v>
                </c:pt>
                <c:pt idx="127">
                  <c:v>40756</c:v>
                </c:pt>
                <c:pt idx="128">
                  <c:v>40787</c:v>
                </c:pt>
                <c:pt idx="129">
                  <c:v>40817</c:v>
                </c:pt>
                <c:pt idx="130">
                  <c:v>40848</c:v>
                </c:pt>
                <c:pt idx="131">
                  <c:v>40878</c:v>
                </c:pt>
                <c:pt idx="132">
                  <c:v>40909</c:v>
                </c:pt>
                <c:pt idx="133">
                  <c:v>40940</c:v>
                </c:pt>
                <c:pt idx="134">
                  <c:v>40969</c:v>
                </c:pt>
                <c:pt idx="135">
                  <c:v>41000</c:v>
                </c:pt>
                <c:pt idx="136">
                  <c:v>41030</c:v>
                </c:pt>
                <c:pt idx="137">
                  <c:v>41061</c:v>
                </c:pt>
                <c:pt idx="138">
                  <c:v>41091</c:v>
                </c:pt>
                <c:pt idx="139">
                  <c:v>41122</c:v>
                </c:pt>
                <c:pt idx="140">
                  <c:v>41153</c:v>
                </c:pt>
                <c:pt idx="141">
                  <c:v>41183</c:v>
                </c:pt>
                <c:pt idx="142">
                  <c:v>41214</c:v>
                </c:pt>
                <c:pt idx="143">
                  <c:v>41244</c:v>
                </c:pt>
                <c:pt idx="144">
                  <c:v>41275</c:v>
                </c:pt>
                <c:pt idx="145">
                  <c:v>41306</c:v>
                </c:pt>
                <c:pt idx="146">
                  <c:v>41334</c:v>
                </c:pt>
                <c:pt idx="147">
                  <c:v>41365</c:v>
                </c:pt>
                <c:pt idx="148">
                  <c:v>41395</c:v>
                </c:pt>
                <c:pt idx="149">
                  <c:v>41426</c:v>
                </c:pt>
                <c:pt idx="150">
                  <c:v>41456</c:v>
                </c:pt>
                <c:pt idx="151">
                  <c:v>41487</c:v>
                </c:pt>
                <c:pt idx="152">
                  <c:v>41518</c:v>
                </c:pt>
                <c:pt idx="153">
                  <c:v>41548</c:v>
                </c:pt>
                <c:pt idx="154">
                  <c:v>41579</c:v>
                </c:pt>
                <c:pt idx="155">
                  <c:v>41609</c:v>
                </c:pt>
                <c:pt idx="156">
                  <c:v>41640</c:v>
                </c:pt>
                <c:pt idx="157">
                  <c:v>41671</c:v>
                </c:pt>
                <c:pt idx="158">
                  <c:v>41699</c:v>
                </c:pt>
                <c:pt idx="159">
                  <c:v>41730</c:v>
                </c:pt>
                <c:pt idx="160">
                  <c:v>41760</c:v>
                </c:pt>
                <c:pt idx="161">
                  <c:v>41791</c:v>
                </c:pt>
                <c:pt idx="162">
                  <c:v>41821</c:v>
                </c:pt>
                <c:pt idx="163">
                  <c:v>41852</c:v>
                </c:pt>
                <c:pt idx="164">
                  <c:v>41883</c:v>
                </c:pt>
                <c:pt idx="165">
                  <c:v>41913</c:v>
                </c:pt>
                <c:pt idx="166">
                  <c:v>41944</c:v>
                </c:pt>
                <c:pt idx="167">
                  <c:v>41974</c:v>
                </c:pt>
                <c:pt idx="168">
                  <c:v>42005</c:v>
                </c:pt>
                <c:pt idx="169">
                  <c:v>42036</c:v>
                </c:pt>
                <c:pt idx="170">
                  <c:v>42064</c:v>
                </c:pt>
                <c:pt idx="171">
                  <c:v>42095</c:v>
                </c:pt>
                <c:pt idx="172">
                  <c:v>42125</c:v>
                </c:pt>
                <c:pt idx="173">
                  <c:v>42156</c:v>
                </c:pt>
                <c:pt idx="174">
                  <c:v>42186</c:v>
                </c:pt>
              </c:numCache>
            </c:numRef>
          </c:cat>
          <c:val>
            <c:numRef>
              <c:f>Data!$C$3:$C$176</c:f>
              <c:numCache>
                <c:formatCode>0.00%</c:formatCode>
                <c:ptCount val="174"/>
                <c:pt idx="0">
                  <c:v>-6.8396226415094338E-2</c:v>
                </c:pt>
                <c:pt idx="1">
                  <c:v>-5.8860759493670978E-2</c:v>
                </c:pt>
                <c:pt idx="2">
                  <c:v>2.9926025554808361E-2</c:v>
                </c:pt>
                <c:pt idx="3">
                  <c:v>-7.8354554358471586E-3</c:v>
                </c:pt>
                <c:pt idx="4">
                  <c:v>-7.8644290885159604E-2</c:v>
                </c:pt>
                <c:pt idx="5">
                  <c:v>4.1428571428571433E-2</c:v>
                </c:pt>
                <c:pt idx="6">
                  <c:v>-9.7050754458161928E-2</c:v>
                </c:pt>
                <c:pt idx="7">
                  <c:v>-0.20205089251804015</c:v>
                </c:pt>
                <c:pt idx="8">
                  <c:v>1.5706806282722429E-2</c:v>
                </c:pt>
                <c:pt idx="9">
                  <c:v>0.11808809746954074</c:v>
                </c:pt>
                <c:pt idx="10">
                  <c:v>8.466051969823972E-2</c:v>
                </c:pt>
                <c:pt idx="11">
                  <c:v>6.5687789799073306E-3</c:v>
                </c:pt>
                <c:pt idx="12">
                  <c:v>1.6890595009596842E-2</c:v>
                </c:pt>
                <c:pt idx="13">
                  <c:v>0.12382030955077393</c:v>
                </c:pt>
                <c:pt idx="14">
                  <c:v>3.0231776956667739E-3</c:v>
                </c:pt>
                <c:pt idx="15">
                  <c:v>3.6503683858004017E-2</c:v>
                </c:pt>
                <c:pt idx="16">
                  <c:v>-0.14539579967689822</c:v>
                </c:pt>
                <c:pt idx="17">
                  <c:v>-2.7221172022684269E-2</c:v>
                </c:pt>
                <c:pt idx="18">
                  <c:v>2.2541780023319018E-2</c:v>
                </c:pt>
                <c:pt idx="19">
                  <c:v>-0.13530976814899273</c:v>
                </c:pt>
                <c:pt idx="20">
                  <c:v>0.16967032967032963</c:v>
                </c:pt>
                <c:pt idx="21">
                  <c:v>7.0274332957534796E-2</c:v>
                </c:pt>
                <c:pt idx="22">
                  <c:v>-8.9887640449438158E-2</c:v>
                </c:pt>
                <c:pt idx="23">
                  <c:v>5.0154320987653937E-3</c:v>
                </c:pt>
                <c:pt idx="24">
                  <c:v>-5.4894433781190008E-2</c:v>
                </c:pt>
                <c:pt idx="25">
                  <c:v>-1.056051990251834E-2</c:v>
                </c:pt>
                <c:pt idx="26">
                  <c:v>0.14203612479474553</c:v>
                </c:pt>
                <c:pt idx="27">
                  <c:v>0.10064701653486703</c:v>
                </c:pt>
                <c:pt idx="28">
                  <c:v>3.5924232527759447E-3</c:v>
                </c:pt>
                <c:pt idx="29">
                  <c:v>5.8900097624471161E-2</c:v>
                </c:pt>
                <c:pt idx="30">
                  <c:v>1.9975414874001188E-2</c:v>
                </c:pt>
                <c:pt idx="31">
                  <c:v>3.0129557095526113E-4</c:v>
                </c:pt>
                <c:pt idx="32">
                  <c:v>4.3674698795180593E-2</c:v>
                </c:pt>
                <c:pt idx="33">
                  <c:v>-2.5974025974025934E-2</c:v>
                </c:pt>
                <c:pt idx="34">
                  <c:v>5.7185185185185179E-2</c:v>
                </c:pt>
                <c:pt idx="35">
                  <c:v>7.4831838565022471E-2</c:v>
                </c:pt>
                <c:pt idx="36">
                  <c:v>3.0508474576271229E-2</c:v>
                </c:pt>
                <c:pt idx="37">
                  <c:v>-2.7327935222672198E-2</c:v>
                </c:pt>
                <c:pt idx="38">
                  <c:v>-5.5931321540062404E-2</c:v>
                </c:pt>
                <c:pt idx="39">
                  <c:v>3.5546982639845667E-2</c:v>
                </c:pt>
                <c:pt idx="40">
                  <c:v>1.5433741351782819E-2</c:v>
                </c:pt>
                <c:pt idx="41">
                  <c:v>-2.2012578616352106E-2</c:v>
                </c:pt>
                <c:pt idx="42">
                  <c:v>-4.5551982851018673E-3</c:v>
                </c:pt>
                <c:pt idx="43">
                  <c:v>2.880215343203231E-2</c:v>
                </c:pt>
                <c:pt idx="44">
                  <c:v>3.3751962323390873E-2</c:v>
                </c:pt>
                <c:pt idx="45">
                  <c:v>4.9607694254619111E-2</c:v>
                </c:pt>
                <c:pt idx="46">
                  <c:v>1.181577043646014E-2</c:v>
                </c:pt>
                <c:pt idx="47">
                  <c:v>-5.1477597712106853E-2</c:v>
                </c:pt>
                <c:pt idx="48">
                  <c:v>1.5075376884422148E-2</c:v>
                </c:pt>
                <c:pt idx="49">
                  <c:v>-4.9009900990098935E-2</c:v>
                </c:pt>
                <c:pt idx="50">
                  <c:v>2.5767829255595908E-2</c:v>
                </c:pt>
                <c:pt idx="51">
                  <c:v>2.1821872621162308E-2</c:v>
                </c:pt>
                <c:pt idx="52">
                  <c:v>-9.4363049416439672E-3</c:v>
                </c:pt>
                <c:pt idx="53">
                  <c:v>3.3341689646527908E-2</c:v>
                </c:pt>
                <c:pt idx="54">
                  <c:v>4.3668122270742286E-3</c:v>
                </c:pt>
                <c:pt idx="55">
                  <c:v>3.9855072463768085E-2</c:v>
                </c:pt>
                <c:pt idx="56">
                  <c:v>-7.6655052264807972E-3</c:v>
                </c:pt>
                <c:pt idx="57">
                  <c:v>3.3005617977528177E-2</c:v>
                </c:pt>
                <c:pt idx="58">
                  <c:v>9.064128710627497E-4</c:v>
                </c:pt>
                <c:pt idx="59">
                  <c:v>2.1507810731265467E-2</c:v>
                </c:pt>
                <c:pt idx="60">
                  <c:v>2.7260638297872432E-2</c:v>
                </c:pt>
                <c:pt idx="61">
                  <c:v>-2.4595469255663444E-2</c:v>
                </c:pt>
                <c:pt idx="62">
                  <c:v>2.6321610263216052E-2</c:v>
                </c:pt>
                <c:pt idx="63">
                  <c:v>1.0129310344827561E-2</c:v>
                </c:pt>
                <c:pt idx="64">
                  <c:v>-2.0908896949007827E-2</c:v>
                </c:pt>
                <c:pt idx="65">
                  <c:v>-1.9176291130965407E-2</c:v>
                </c:pt>
                <c:pt idx="66">
                  <c:v>9.3312597200622474E-3</c:v>
                </c:pt>
                <c:pt idx="67">
                  <c:v>6.7356372441118251E-2</c:v>
                </c:pt>
                <c:pt idx="68">
                  <c:v>3.3615178387296253E-2</c:v>
                </c:pt>
                <c:pt idx="69">
                  <c:v>1.5762170790103735E-2</c:v>
                </c:pt>
                <c:pt idx="70">
                  <c:v>3.3195835788646731E-2</c:v>
                </c:pt>
                <c:pt idx="71">
                  <c:v>-3.8022813688212927E-2</c:v>
                </c:pt>
                <c:pt idx="72">
                  <c:v>-2.3122529644268808E-2</c:v>
                </c:pt>
                <c:pt idx="73">
                  <c:v>-8.2945579607525098E-3</c:v>
                </c:pt>
                <c:pt idx="74">
                  <c:v>7.8539371685026393E-2</c:v>
                </c:pt>
                <c:pt idx="75">
                  <c:v>7.1117836202005014E-2</c:v>
                </c:pt>
                <c:pt idx="76">
                  <c:v>-5.8449585025604843E-2</c:v>
                </c:pt>
                <c:pt idx="77">
                  <c:v>-4.0885221305326326E-2</c:v>
                </c:pt>
                <c:pt idx="78">
                  <c:v>1.3687915526007094E-3</c:v>
                </c:pt>
                <c:pt idx="79">
                  <c:v>1.2692833430970486E-2</c:v>
                </c:pt>
                <c:pt idx="80">
                  <c:v>2.9309679907443178E-2</c:v>
                </c:pt>
                <c:pt idx="81">
                  <c:v>-3.2409142000749416E-2</c:v>
                </c:pt>
                <c:pt idx="82">
                  <c:v>-0.11790900290416256</c:v>
                </c:pt>
                <c:pt idx="83">
                  <c:v>-5.2458296751536446E-2</c:v>
                </c:pt>
                <c:pt idx="84">
                  <c:v>-0.13898540653231412</c:v>
                </c:pt>
                <c:pt idx="85">
                  <c:v>3.3629270917406508E-2</c:v>
                </c:pt>
                <c:pt idx="86">
                  <c:v>0.10255075481520036</c:v>
                </c:pt>
                <c:pt idx="87">
                  <c:v>-3.4702549575070796E-2</c:v>
                </c:pt>
                <c:pt idx="88">
                  <c:v>-0.18733186598190274</c:v>
                </c:pt>
                <c:pt idx="89">
                  <c:v>-1.023171832681301E-2</c:v>
                </c:pt>
                <c:pt idx="90">
                  <c:v>6.9017938583155858E-2</c:v>
                </c:pt>
                <c:pt idx="91">
                  <c:v>-0.10722411831626838</c:v>
                </c:pt>
                <c:pt idx="92">
                  <c:v>-0.21981522777954768</c:v>
                </c:pt>
                <c:pt idx="93">
                  <c:v>-0.15230706410779898</c:v>
                </c:pt>
                <c:pt idx="94">
                  <c:v>-0.20423892100192687</c:v>
                </c:pt>
                <c:pt idx="95">
                  <c:v>-9.0193704600484273E-2</c:v>
                </c:pt>
                <c:pt idx="96">
                  <c:v>-0.279441117764471</c:v>
                </c:pt>
                <c:pt idx="97">
                  <c:v>0.13019390581717452</c:v>
                </c:pt>
                <c:pt idx="98">
                  <c:v>0.87581699346405228</c:v>
                </c:pt>
                <c:pt idx="99">
                  <c:v>-1.4808362369337972E-2</c:v>
                </c:pt>
                <c:pt idx="100">
                  <c:v>-5.791335101679939E-2</c:v>
                </c:pt>
                <c:pt idx="101">
                  <c:v>0.21914594087282976</c:v>
                </c:pt>
                <c:pt idx="102">
                  <c:v>0.19399538106235562</c:v>
                </c:pt>
                <c:pt idx="103">
                  <c:v>7.7369439071567373E-3</c:v>
                </c:pt>
                <c:pt idx="104">
                  <c:v>2.7511196417146382E-2</c:v>
                </c:pt>
                <c:pt idx="105">
                  <c:v>0.20080946450809475</c:v>
                </c:pt>
                <c:pt idx="106">
                  <c:v>-3.1371532278973317E-2</c:v>
                </c:pt>
                <c:pt idx="107">
                  <c:v>-6.664882226980734E-2</c:v>
                </c:pt>
                <c:pt idx="108">
                  <c:v>1.4052193862919473E-2</c:v>
                </c:pt>
                <c:pt idx="109">
                  <c:v>8.5124434389140219E-2</c:v>
                </c:pt>
                <c:pt idx="110">
                  <c:v>0.11780036486838685</c:v>
                </c:pt>
                <c:pt idx="111">
                  <c:v>-0.1354628118442528</c:v>
                </c:pt>
                <c:pt idx="112">
                  <c:v>2.6968716289118438E-4</c:v>
                </c:pt>
                <c:pt idx="113">
                  <c:v>0.12456187651658121</c:v>
                </c:pt>
                <c:pt idx="114">
                  <c:v>-0.10692879405418367</c:v>
                </c:pt>
                <c:pt idx="115">
                  <c:v>5.4228187919463169E-2</c:v>
                </c:pt>
                <c:pt idx="116">
                  <c:v>-8.9126559714795359E-3</c:v>
                </c:pt>
                <c:pt idx="117">
                  <c:v>4.2394655704008181E-2</c:v>
                </c:pt>
                <c:pt idx="118">
                  <c:v>-6.9016514666009644E-3</c:v>
                </c:pt>
                <c:pt idx="119">
                  <c:v>1.4892032762472113E-2</c:v>
                </c:pt>
                <c:pt idx="120">
                  <c:v>4.4020542920029278E-3</c:v>
                </c:pt>
                <c:pt idx="121">
                  <c:v>3.7253469685902145E-2</c:v>
                </c:pt>
                <c:pt idx="122">
                  <c:v>9.0140845070422443E-2</c:v>
                </c:pt>
                <c:pt idx="123">
                  <c:v>5.1464254952627062E-2</c:v>
                </c:pt>
                <c:pt idx="124">
                  <c:v>5.5293876715134778E-3</c:v>
                </c:pt>
                <c:pt idx="125">
                  <c:v>-3.2179226069246399E-2</c:v>
                </c:pt>
                <c:pt idx="126">
                  <c:v>-6.5235690235690711E-3</c:v>
                </c:pt>
                <c:pt idx="127">
                  <c:v>-9.680152510061428E-2</c:v>
                </c:pt>
                <c:pt idx="128">
                  <c:v>0.13203564727954978</c:v>
                </c:pt>
                <c:pt idx="129">
                  <c:v>-5.0963331261653214E-2</c:v>
                </c:pt>
                <c:pt idx="130">
                  <c:v>-1.8118314778432773E-2</c:v>
                </c:pt>
                <c:pt idx="131">
                  <c:v>6.7140951534015197E-2</c:v>
                </c:pt>
                <c:pt idx="132">
                  <c:v>5.4791666666666718E-2</c:v>
                </c:pt>
                <c:pt idx="133">
                  <c:v>9.4015405885838385E-2</c:v>
                </c:pt>
                <c:pt idx="134">
                  <c:v>4.4051272792922869E-2</c:v>
                </c:pt>
                <c:pt idx="135">
                  <c:v>-7.2626664361058205E-2</c:v>
                </c:pt>
                <c:pt idx="136">
                  <c:v>4.2513518553048552E-2</c:v>
                </c:pt>
                <c:pt idx="137">
                  <c:v>-5.1869075299588478E-3</c:v>
                </c:pt>
                <c:pt idx="138">
                  <c:v>1.0248112189859769E-2</c:v>
                </c:pt>
                <c:pt idx="139">
                  <c:v>-2.4737497775404887E-2</c:v>
                </c:pt>
                <c:pt idx="140">
                  <c:v>-1.2226277372262676E-2</c:v>
                </c:pt>
                <c:pt idx="141">
                  <c:v>-1.1084426380935206E-3</c:v>
                </c:pt>
                <c:pt idx="142">
                  <c:v>2.8111707046421363E-2</c:v>
                </c:pt>
                <c:pt idx="143">
                  <c:v>2.680338190321991E-2</c:v>
                </c:pt>
                <c:pt idx="144">
                  <c:v>5.6762438682550841E-2</c:v>
                </c:pt>
                <c:pt idx="145">
                  <c:v>8.5377984084880607E-2</c:v>
                </c:pt>
                <c:pt idx="146">
                  <c:v>1.7107071941347252E-2</c:v>
                </c:pt>
                <c:pt idx="147">
                  <c:v>0.10677278870701305</c:v>
                </c:pt>
                <c:pt idx="148">
                  <c:v>-1.2618724559023159E-2</c:v>
                </c:pt>
                <c:pt idx="149">
                  <c:v>-1.0169025697402707E-2</c:v>
                </c:pt>
                <c:pt idx="150">
                  <c:v>-2.5267249757045779E-2</c:v>
                </c:pt>
                <c:pt idx="151">
                  <c:v>5.0277738213929661E-2</c:v>
                </c:pt>
                <c:pt idx="152">
                  <c:v>8.6384594521291089E-2</c:v>
                </c:pt>
                <c:pt idx="153">
                  <c:v>4.8932717513419072E-2</c:v>
                </c:pt>
                <c:pt idx="154">
                  <c:v>5.7479471617279523E-2</c:v>
                </c:pt>
                <c:pt idx="155">
                  <c:v>-6.0544677020031461E-2</c:v>
                </c:pt>
                <c:pt idx="156">
                  <c:v>7.3670340201245701E-2</c:v>
                </c:pt>
                <c:pt idx="157">
                  <c:v>-1.3723083788909849E-2</c:v>
                </c:pt>
                <c:pt idx="158">
                  <c:v>-2.6470588235294155E-2</c:v>
                </c:pt>
                <c:pt idx="159">
                  <c:v>4.6595398559144678E-2</c:v>
                </c:pt>
                <c:pt idx="160">
                  <c:v>3.6860219829021955E-2</c:v>
                </c:pt>
                <c:pt idx="161">
                  <c:v>-6.992183317271658E-2</c:v>
                </c:pt>
                <c:pt idx="162">
                  <c:v>1.761455215288972E-2</c:v>
                </c:pt>
                <c:pt idx="163">
                  <c:v>-2.2400724063808167E-2</c:v>
                </c:pt>
                <c:pt idx="164">
                  <c:v>3.0552019442194198E-2</c:v>
                </c:pt>
                <c:pt idx="165">
                  <c:v>2.7512633352049443E-2</c:v>
                </c:pt>
                <c:pt idx="166">
                  <c:v>6.6666666666666602E-3</c:v>
                </c:pt>
                <c:pt idx="167">
                  <c:v>-0.13017044837694056</c:v>
                </c:pt>
                <c:pt idx="168">
                  <c:v>1.1233150274588011E-2</c:v>
                </c:pt>
                <c:pt idx="169">
                  <c:v>-3.9372994322389505E-2</c:v>
                </c:pt>
                <c:pt idx="170">
                  <c:v>-8.6085057175896412E-3</c:v>
                </c:pt>
                <c:pt idx="171">
                  <c:v>2.9289787454639778E-2</c:v>
                </c:pt>
                <c:pt idx="172">
                  <c:v>-2.1405187610173796E-2</c:v>
                </c:pt>
                <c:pt idx="173">
                  <c:v>-2.1358723623262951E-2</c:v>
                </c:pt>
              </c:numCache>
            </c:numRef>
          </c:val>
          <c:smooth val="0"/>
          <c:extLst>
            <c:ext xmlns:c16="http://schemas.microsoft.com/office/drawing/2014/chart" uri="{C3380CC4-5D6E-409C-BE32-E72D297353CC}">
              <c16:uniqueId val="{00000000-FD5F-4CDA-9670-4B5A12B957DF}"/>
            </c:ext>
          </c:extLst>
        </c:ser>
        <c:dLbls>
          <c:showLegendKey val="0"/>
          <c:showVal val="0"/>
          <c:showCatName val="0"/>
          <c:showSerName val="0"/>
          <c:showPercent val="0"/>
          <c:showBubbleSize val="0"/>
        </c:dLbls>
        <c:marker val="1"/>
        <c:smooth val="0"/>
        <c:axId val="740851832"/>
        <c:axId val="740852488"/>
      </c:lineChart>
      <c:dateAx>
        <c:axId val="74085183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740852488"/>
        <c:crosses val="autoZero"/>
        <c:auto val="1"/>
        <c:lblOffset val="100"/>
        <c:baseTimeUnit val="months"/>
      </c:dateAx>
      <c:valAx>
        <c:axId val="740852488"/>
        <c:scaling>
          <c:orientation val="minMax"/>
        </c:scaling>
        <c:delete val="0"/>
        <c:axPos val="l"/>
        <c:numFmt formatCode="General" sourceLinked="0"/>
        <c:majorTickMark val="out"/>
        <c:minorTickMark val="none"/>
        <c:tickLblPos val="nextTo"/>
        <c:txPr>
          <a:bodyPr/>
          <a:lstStyle/>
          <a:p>
            <a:pPr>
              <a:defRPr sz="800" b="0"/>
            </a:pPr>
            <a:endParaRPr lang="en-US"/>
          </a:p>
        </c:txPr>
        <c:crossAx val="7408518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342900</xdr:colOff>
      <xdr:row>1</xdr:row>
      <xdr:rowOff>28575</xdr:rowOff>
    </xdr:from>
    <xdr:to>
      <xdr:col>2</xdr:col>
      <xdr:colOff>342900</xdr:colOff>
      <xdr:row>3</xdr:row>
      <xdr:rowOff>38100</xdr:rowOff>
    </xdr:to>
    <xdr:sp macro="" textlink="">
      <xdr:nvSpPr>
        <xdr:cNvPr id="2" name="TextBox 1"/>
        <xdr:cNvSpPr txBox="1"/>
      </xdr:nvSpPr>
      <xdr:spPr>
        <a:xfrm>
          <a:off x="342900" y="219075"/>
          <a:ext cx="1219200" cy="3905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Yahoo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485775</xdr:colOff>
      <xdr:row>1</xdr:row>
      <xdr:rowOff>57149</xdr:rowOff>
    </xdr:from>
    <xdr:to>
      <xdr:col>15</xdr:col>
      <xdr:colOff>457200</xdr:colOff>
      <xdr:row>8</xdr:row>
      <xdr:rowOff>57150</xdr:rowOff>
    </xdr:to>
    <xdr:sp macro="" textlink="">
      <xdr:nvSpPr>
        <xdr:cNvPr id="3" name="TextBox 2"/>
        <xdr:cNvSpPr txBox="1"/>
      </xdr:nvSpPr>
      <xdr:spPr>
        <a:xfrm>
          <a:off x="9229725" y="247649"/>
          <a:ext cx="3362325" cy="133350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Obviously, the stock returns had a lot of volatility</a:t>
          </a:r>
          <a:r>
            <a:rPr lang="en-US" sz="1100" baseline="0"/>
            <a:t> from 2008 on, with a huge spike in April 2009. The histogram fairly symmetric or slightly skewed to the left. Of course, time gets hidden in the histogram, so the time series graph is more revealing.</a:t>
          </a:r>
          <a:endParaRPr lang="en-US" sz="1100"/>
        </a:p>
      </xdr:txBody>
    </xdr:sp>
    <xdr:clientData/>
  </xdr:twoCellAnchor>
  <xdr:twoCellAnchor editAs="oneCell">
    <xdr:from>
      <xdr:col>4</xdr:col>
      <xdr:colOff>12700</xdr:colOff>
      <xdr:row>11</xdr:row>
      <xdr:rowOff>95250</xdr:rowOff>
    </xdr:from>
    <xdr:to>
      <xdr:col>9</xdr:col>
      <xdr:colOff>600075</xdr:colOff>
      <xdr:row>28</xdr:row>
      <xdr:rowOff>31750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12700</xdr:colOff>
      <xdr:row>12</xdr:row>
      <xdr:rowOff>0</xdr:rowOff>
    </xdr:from>
    <xdr:to>
      <xdr:col>16</xdr:col>
      <xdr:colOff>600075</xdr:colOff>
      <xdr:row>28</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K176"/>
  <sheetViews>
    <sheetView tabSelected="1" workbookViewId="0"/>
  </sheetViews>
  <sheetFormatPr defaultRowHeight="15" customHeight="1" x14ac:dyDescent="0.25"/>
  <cols>
    <col min="1" max="1" width="9.42578125" style="7" bestFit="1" customWidth="1"/>
    <col min="2" max="2" width="14.42578125" style="2" bestFit="1" customWidth="1"/>
    <col min="3" max="4" width="9.140625" style="2"/>
    <col min="5" max="19" width="12.7109375" style="2" customWidth="1"/>
    <col min="20" max="235" width="9.140625" style="2"/>
    <col min="236" max="236" width="9.5703125" style="2" customWidth="1"/>
    <col min="237" max="491" width="9.140625" style="2"/>
    <col min="492" max="492" width="9.5703125" style="2" customWidth="1"/>
    <col min="493" max="747" width="9.140625" style="2"/>
    <col min="748" max="748" width="9.5703125" style="2" customWidth="1"/>
    <col min="749" max="1003" width="9.140625" style="2"/>
    <col min="1004" max="1004" width="9.5703125" style="2" customWidth="1"/>
    <col min="1005" max="1259" width="9.140625" style="2"/>
    <col min="1260" max="1260" width="9.5703125" style="2" customWidth="1"/>
    <col min="1261" max="1515" width="9.140625" style="2"/>
    <col min="1516" max="1516" width="9.5703125" style="2" customWidth="1"/>
    <col min="1517" max="1771" width="9.140625" style="2"/>
    <col min="1772" max="1772" width="9.5703125" style="2" customWidth="1"/>
    <col min="1773" max="2027" width="9.140625" style="2"/>
    <col min="2028" max="2028" width="9.5703125" style="2" customWidth="1"/>
    <col min="2029" max="2283" width="9.140625" style="2"/>
    <col min="2284" max="2284" width="9.5703125" style="2" customWidth="1"/>
    <col min="2285" max="2539" width="9.140625" style="2"/>
    <col min="2540" max="2540" width="9.5703125" style="2" customWidth="1"/>
    <col min="2541" max="2795" width="9.140625" style="2"/>
    <col min="2796" max="2796" width="9.5703125" style="2" customWidth="1"/>
    <col min="2797" max="3051" width="9.140625" style="2"/>
    <col min="3052" max="3052" width="9.5703125" style="2" customWidth="1"/>
    <col min="3053" max="3307" width="9.140625" style="2"/>
    <col min="3308" max="3308" width="9.5703125" style="2" customWidth="1"/>
    <col min="3309" max="3563" width="9.140625" style="2"/>
    <col min="3564" max="3564" width="9.5703125" style="2" customWidth="1"/>
    <col min="3565" max="3819" width="9.140625" style="2"/>
    <col min="3820" max="3820" width="9.5703125" style="2" customWidth="1"/>
    <col min="3821" max="4075" width="9.140625" style="2"/>
    <col min="4076" max="4076" width="9.5703125" style="2" customWidth="1"/>
    <col min="4077" max="4331" width="9.140625" style="2"/>
    <col min="4332" max="4332" width="9.5703125" style="2" customWidth="1"/>
    <col min="4333" max="4587" width="9.140625" style="2"/>
    <col min="4588" max="4588" width="9.5703125" style="2" customWidth="1"/>
    <col min="4589" max="4843" width="9.140625" style="2"/>
    <col min="4844" max="4844" width="9.5703125" style="2" customWidth="1"/>
    <col min="4845" max="5099" width="9.140625" style="2"/>
    <col min="5100" max="5100" width="9.5703125" style="2" customWidth="1"/>
    <col min="5101" max="5355" width="9.140625" style="2"/>
    <col min="5356" max="5356" width="9.5703125" style="2" customWidth="1"/>
    <col min="5357" max="5611" width="9.140625" style="2"/>
    <col min="5612" max="5612" width="9.5703125" style="2" customWidth="1"/>
    <col min="5613" max="5867" width="9.140625" style="2"/>
    <col min="5868" max="5868" width="9.5703125" style="2" customWidth="1"/>
    <col min="5869" max="6123" width="9.140625" style="2"/>
    <col min="6124" max="6124" width="9.5703125" style="2" customWidth="1"/>
    <col min="6125" max="6379" width="9.140625" style="2"/>
    <col min="6380" max="6380" width="9.5703125" style="2" customWidth="1"/>
    <col min="6381" max="6635" width="9.140625" style="2"/>
    <col min="6636" max="6636" width="9.5703125" style="2" customWidth="1"/>
    <col min="6637" max="6891" width="9.140625" style="2"/>
    <col min="6892" max="6892" width="9.5703125" style="2" customWidth="1"/>
    <col min="6893" max="7147" width="9.140625" style="2"/>
    <col min="7148" max="7148" width="9.5703125" style="2" customWidth="1"/>
    <col min="7149" max="7403" width="9.140625" style="2"/>
    <col min="7404" max="7404" width="9.5703125" style="2" customWidth="1"/>
    <col min="7405" max="7659" width="9.140625" style="2"/>
    <col min="7660" max="7660" width="9.5703125" style="2" customWidth="1"/>
    <col min="7661" max="7915" width="9.140625" style="2"/>
    <col min="7916" max="7916" width="9.5703125" style="2" customWidth="1"/>
    <col min="7917" max="8171" width="9.140625" style="2"/>
    <col min="8172" max="8172" width="9.5703125" style="2" customWidth="1"/>
    <col min="8173" max="8427" width="9.140625" style="2"/>
    <col min="8428" max="8428" width="9.5703125" style="2" customWidth="1"/>
    <col min="8429" max="8683" width="9.140625" style="2"/>
    <col min="8684" max="8684" width="9.5703125" style="2" customWidth="1"/>
    <col min="8685" max="8939" width="9.140625" style="2"/>
    <col min="8940" max="8940" width="9.5703125" style="2" customWidth="1"/>
    <col min="8941" max="9195" width="9.140625" style="2"/>
    <col min="9196" max="9196" width="9.5703125" style="2" customWidth="1"/>
    <col min="9197" max="9451" width="9.140625" style="2"/>
    <col min="9452" max="9452" width="9.5703125" style="2" customWidth="1"/>
    <col min="9453" max="9707" width="9.140625" style="2"/>
    <col min="9708" max="9708" width="9.5703125" style="2" customWidth="1"/>
    <col min="9709" max="9963" width="9.140625" style="2"/>
    <col min="9964" max="9964" width="9.5703125" style="2" customWidth="1"/>
    <col min="9965" max="10219" width="9.140625" style="2"/>
    <col min="10220" max="10220" width="9.5703125" style="2" customWidth="1"/>
    <col min="10221" max="10475" width="9.140625" style="2"/>
    <col min="10476" max="10476" width="9.5703125" style="2" customWidth="1"/>
    <col min="10477" max="10731" width="9.140625" style="2"/>
    <col min="10732" max="10732" width="9.5703125" style="2" customWidth="1"/>
    <col min="10733" max="10987" width="9.140625" style="2"/>
    <col min="10988" max="10988" width="9.5703125" style="2" customWidth="1"/>
    <col min="10989" max="11243" width="9.140625" style="2"/>
    <col min="11244" max="11244" width="9.5703125" style="2" customWidth="1"/>
    <col min="11245" max="11499" width="9.140625" style="2"/>
    <col min="11500" max="11500" width="9.5703125" style="2" customWidth="1"/>
    <col min="11501" max="11755" width="9.140625" style="2"/>
    <col min="11756" max="11756" width="9.5703125" style="2" customWidth="1"/>
    <col min="11757" max="12011" width="9.140625" style="2"/>
    <col min="12012" max="12012" width="9.5703125" style="2" customWidth="1"/>
    <col min="12013" max="12267" width="9.140625" style="2"/>
    <col min="12268" max="12268" width="9.5703125" style="2" customWidth="1"/>
    <col min="12269" max="12523" width="9.140625" style="2"/>
    <col min="12524" max="12524" width="9.5703125" style="2" customWidth="1"/>
    <col min="12525" max="12779" width="9.140625" style="2"/>
    <col min="12780" max="12780" width="9.5703125" style="2" customWidth="1"/>
    <col min="12781" max="13035" width="9.140625" style="2"/>
    <col min="13036" max="13036" width="9.5703125" style="2" customWidth="1"/>
    <col min="13037" max="13291" width="9.140625" style="2"/>
    <col min="13292" max="13292" width="9.5703125" style="2" customWidth="1"/>
    <col min="13293" max="13547" width="9.140625" style="2"/>
    <col min="13548" max="13548" width="9.5703125" style="2" customWidth="1"/>
    <col min="13549" max="13803" width="9.140625" style="2"/>
    <col min="13804" max="13804" width="9.5703125" style="2" customWidth="1"/>
    <col min="13805" max="14059" width="9.140625" style="2"/>
    <col min="14060" max="14060" width="9.5703125" style="2" customWidth="1"/>
    <col min="14061" max="14315" width="9.140625" style="2"/>
    <col min="14316" max="14316" width="9.5703125" style="2" customWidth="1"/>
    <col min="14317" max="14571" width="9.140625" style="2"/>
    <col min="14572" max="14572" width="9.5703125" style="2" customWidth="1"/>
    <col min="14573" max="14827" width="9.140625" style="2"/>
    <col min="14828" max="14828" width="9.5703125" style="2" customWidth="1"/>
    <col min="14829" max="15083" width="9.140625" style="2"/>
    <col min="15084" max="15084" width="9.5703125" style="2" customWidth="1"/>
    <col min="15085" max="15339" width="9.140625" style="2"/>
    <col min="15340" max="15340" width="9.5703125" style="2" customWidth="1"/>
    <col min="15341" max="15595" width="9.140625" style="2"/>
    <col min="15596" max="15596" width="9.5703125" style="2" customWidth="1"/>
    <col min="15597" max="15851" width="9.140625" style="2"/>
    <col min="15852" max="15852" width="9.5703125" style="2" customWidth="1"/>
    <col min="15853" max="16107" width="9.140625" style="2"/>
    <col min="16108" max="16108" width="9.5703125" style="2" customWidth="1"/>
    <col min="16109" max="16384" width="9.140625" style="2"/>
  </cols>
  <sheetData>
    <row r="1" spans="1:11" s="1" customFormat="1" ht="15" customHeight="1" x14ac:dyDescent="0.25">
      <c r="A1" s="6" t="s">
        <v>1</v>
      </c>
      <c r="B1" s="4" t="s">
        <v>2</v>
      </c>
      <c r="C1" s="5" t="s">
        <v>0</v>
      </c>
      <c r="E1" s="13"/>
      <c r="F1" s="18" t="s">
        <v>47</v>
      </c>
      <c r="G1" s="20"/>
      <c r="H1" s="20"/>
      <c r="I1" s="20"/>
      <c r="J1" s="20"/>
      <c r="K1" s="20"/>
    </row>
    <row r="2" spans="1:11" ht="15" customHeight="1" thickBot="1" x14ac:dyDescent="0.3">
      <c r="A2" s="16">
        <v>36892</v>
      </c>
      <c r="B2" s="17">
        <v>33.92</v>
      </c>
      <c r="E2" s="14" t="s">
        <v>40</v>
      </c>
      <c r="F2" s="11" t="s">
        <v>41</v>
      </c>
      <c r="G2" s="11" t="s">
        <v>42</v>
      </c>
      <c r="H2" s="11" t="s">
        <v>43</v>
      </c>
      <c r="I2" s="11" t="s">
        <v>44</v>
      </c>
      <c r="J2" s="11" t="s">
        <v>45</v>
      </c>
      <c r="K2" s="11" t="s">
        <v>46</v>
      </c>
    </row>
    <row r="3" spans="1:11" ht="15" customHeight="1" thickTop="1" x14ac:dyDescent="0.25">
      <c r="A3" s="16">
        <v>36923</v>
      </c>
      <c r="B3" s="17">
        <v>31.6</v>
      </c>
      <c r="C3" s="3">
        <f>(B3-B2)/B2</f>
        <v>-6.8396226415094338E-2</v>
      </c>
      <c r="E3" s="12" t="s">
        <v>48</v>
      </c>
      <c r="F3" s="21">
        <v>-0.279441117764471</v>
      </c>
      <c r="G3" s="21">
        <v>-0.15107910999999999</v>
      </c>
      <c r="H3" s="21">
        <f>(F3+G3)/2</f>
        <v>-0.21526011388223548</v>
      </c>
      <c r="I3" s="10">
        <f>_xll.StatCountRange(ST_Return,F3,G3,TRUE, TRUE)</f>
        <v>6</v>
      </c>
      <c r="J3" s="15">
        <f>I3/_xll.StatCount(ST_Return)</f>
        <v>3.4482758620689655E-2</v>
      </c>
      <c r="K3" s="22">
        <f>J3/(G3-F3)</f>
        <v>0.26863679698716936</v>
      </c>
    </row>
    <row r="4" spans="1:11" ht="15" customHeight="1" x14ac:dyDescent="0.25">
      <c r="A4" s="16">
        <v>36951</v>
      </c>
      <c r="B4" s="17">
        <v>29.74</v>
      </c>
      <c r="C4" s="3">
        <f t="shared" ref="C4:C67" si="0">(B4-B3)/B3</f>
        <v>-5.8860759493670978E-2</v>
      </c>
      <c r="E4" s="12" t="s">
        <v>49</v>
      </c>
      <c r="F4" s="21">
        <v>-0.15107910999999999</v>
      </c>
      <c r="G4" s="21">
        <v>-2.2717089999999999E-2</v>
      </c>
      <c r="H4" s="21">
        <f>(F4+G4)/2</f>
        <v>-8.6898099999999992E-2</v>
      </c>
      <c r="I4" s="10">
        <f>_xll.StatCountRange(ST_Return,F4,G4,FALSE, TRUE)</f>
        <v>42</v>
      </c>
      <c r="J4" s="15">
        <f>I4/_xll.StatCount(ST_Return)</f>
        <v>0.2413793103448276</v>
      </c>
      <c r="K4" s="22">
        <f>J4/(G4-F4)</f>
        <v>1.8804573996640721</v>
      </c>
    </row>
    <row r="5" spans="1:11" ht="15" customHeight="1" x14ac:dyDescent="0.25">
      <c r="A5" s="16">
        <v>36982</v>
      </c>
      <c r="B5" s="17">
        <v>30.63</v>
      </c>
      <c r="C5" s="3">
        <f t="shared" si="0"/>
        <v>2.9926025554808361E-2</v>
      </c>
      <c r="E5" s="12" t="s">
        <v>50</v>
      </c>
      <c r="F5" s="21">
        <v>-2.2717089999999999E-2</v>
      </c>
      <c r="G5" s="21">
        <v>0.10564492</v>
      </c>
      <c r="H5" s="21">
        <f>(F5+G5)/2</f>
        <v>4.1463915000000004E-2</v>
      </c>
      <c r="I5" s="10">
        <f>_xll.StatCountRange(ST_Return,F5,G5,FALSE, TRUE)</f>
        <v>113</v>
      </c>
      <c r="J5" s="15">
        <f>I5/_xll.StatCount(ST_Return)</f>
        <v>0.64942528735632188</v>
      </c>
      <c r="K5" s="22">
        <f>J5/(G5-F5)</f>
        <v>5.0593262551460665</v>
      </c>
    </row>
    <row r="6" spans="1:11" ht="15" customHeight="1" x14ac:dyDescent="0.25">
      <c r="A6" s="16">
        <v>37012</v>
      </c>
      <c r="B6" s="17">
        <v>30.39</v>
      </c>
      <c r="C6" s="3">
        <f t="shared" si="0"/>
        <v>-7.8354554358471586E-3</v>
      </c>
      <c r="E6" s="12" t="s">
        <v>51</v>
      </c>
      <c r="F6" s="21">
        <v>0.10564492</v>
      </c>
      <c r="G6" s="21">
        <v>0.23400693</v>
      </c>
      <c r="H6" s="21">
        <f>(F6+G6)/2</f>
        <v>0.16982592499999999</v>
      </c>
      <c r="I6" s="10">
        <f>_xll.StatCountRange(ST_Return,F6,G6,FALSE, TRUE)</f>
        <v>12</v>
      </c>
      <c r="J6" s="15">
        <f>I6/_xll.StatCount(ST_Return)</f>
        <v>6.8965517241379309E-2</v>
      </c>
      <c r="K6" s="22">
        <f>J6/(G6-F6)</f>
        <v>0.53727358461728136</v>
      </c>
    </row>
    <row r="7" spans="1:11" ht="15" customHeight="1" x14ac:dyDescent="0.25">
      <c r="A7" s="16">
        <v>37043</v>
      </c>
      <c r="B7" s="17">
        <v>28</v>
      </c>
      <c r="C7" s="3">
        <f t="shared" si="0"/>
        <v>-7.8644290885159604E-2</v>
      </c>
      <c r="E7" s="12" t="s">
        <v>52</v>
      </c>
      <c r="F7" s="21">
        <v>0.23400693</v>
      </c>
      <c r="G7" s="21">
        <v>0.36236893999999997</v>
      </c>
      <c r="H7" s="21">
        <f>(F7+G7)/2</f>
        <v>0.29818793499999996</v>
      </c>
      <c r="I7" s="10">
        <f>_xll.StatCountRange(ST_Return,F7,G7,FALSE, TRUE)</f>
        <v>0</v>
      </c>
      <c r="J7" s="15">
        <f>I7/_xll.StatCount(ST_Return)</f>
        <v>0</v>
      </c>
      <c r="K7" s="22">
        <f>J7/(G7-F7)</f>
        <v>0</v>
      </c>
    </row>
    <row r="8" spans="1:11" ht="15" customHeight="1" x14ac:dyDescent="0.25">
      <c r="A8" s="16">
        <v>37073</v>
      </c>
      <c r="B8" s="17">
        <v>29.16</v>
      </c>
      <c r="C8" s="3">
        <f t="shared" si="0"/>
        <v>4.1428571428571433E-2</v>
      </c>
      <c r="E8" s="12" t="s">
        <v>53</v>
      </c>
      <c r="F8" s="21">
        <v>0.36236893999999997</v>
      </c>
      <c r="G8" s="21">
        <v>0.49073095999999999</v>
      </c>
      <c r="H8" s="21">
        <f>(F8+G8)/2</f>
        <v>0.42654994999999996</v>
      </c>
      <c r="I8" s="10">
        <f>_xll.StatCountRange(ST_Return,F8,G8,FALSE, TRUE)</f>
        <v>0</v>
      </c>
      <c r="J8" s="15">
        <f>I8/_xll.StatCount(ST_Return)</f>
        <v>0</v>
      </c>
      <c r="K8" s="22">
        <f>J8/(G8-F8)</f>
        <v>0</v>
      </c>
    </row>
    <row r="9" spans="1:11" ht="15" customHeight="1" x14ac:dyDescent="0.25">
      <c r="A9" s="16">
        <v>37104</v>
      </c>
      <c r="B9" s="17">
        <v>26.33</v>
      </c>
      <c r="C9" s="3">
        <f t="shared" si="0"/>
        <v>-9.7050754458161928E-2</v>
      </c>
      <c r="E9" s="12" t="s">
        <v>54</v>
      </c>
      <c r="F9" s="21">
        <v>0.49073095999999999</v>
      </c>
      <c r="G9" s="21">
        <v>0.61909296999999996</v>
      </c>
      <c r="H9" s="21">
        <f>(F9+G9)/2</f>
        <v>0.55491196499999995</v>
      </c>
      <c r="I9" s="10">
        <f>_xll.StatCountRange(ST_Return,F9,G9,FALSE, TRUE)</f>
        <v>0</v>
      </c>
      <c r="J9" s="15">
        <f>I9/_xll.StatCount(ST_Return)</f>
        <v>0</v>
      </c>
      <c r="K9" s="22">
        <f>J9/(G9-F9)</f>
        <v>0</v>
      </c>
    </row>
    <row r="10" spans="1:11" ht="15" customHeight="1" x14ac:dyDescent="0.25">
      <c r="A10" s="16">
        <v>37135</v>
      </c>
      <c r="B10" s="17">
        <v>21.01</v>
      </c>
      <c r="C10" s="3">
        <f t="shared" si="0"/>
        <v>-0.20205089251804015</v>
      </c>
      <c r="E10" s="12" t="s">
        <v>55</v>
      </c>
      <c r="F10" s="21">
        <v>0.61909296999999996</v>
      </c>
      <c r="G10" s="21">
        <v>0.74745497999999999</v>
      </c>
      <c r="H10" s="21">
        <f>(F10+G10)/2</f>
        <v>0.68327397499999998</v>
      </c>
      <c r="I10" s="10">
        <f>_xll.StatCountRange(ST_Return,F10,G10,FALSE, TRUE)</f>
        <v>0</v>
      </c>
      <c r="J10" s="15">
        <f>I10/_xll.StatCount(ST_Return)</f>
        <v>0</v>
      </c>
      <c r="K10" s="22">
        <f>J10/(G10-F10)</f>
        <v>0</v>
      </c>
    </row>
    <row r="11" spans="1:11" ht="15" customHeight="1" x14ac:dyDescent="0.25">
      <c r="A11" s="16">
        <v>37165</v>
      </c>
      <c r="B11" s="17">
        <v>21.34</v>
      </c>
      <c r="C11" s="3">
        <f t="shared" si="0"/>
        <v>1.5706806282722429E-2</v>
      </c>
      <c r="E11" s="12" t="s">
        <v>59</v>
      </c>
      <c r="F11" s="21">
        <v>0.74745497999999999</v>
      </c>
      <c r="G11" s="21">
        <v>0.87581699346405228</v>
      </c>
      <c r="H11" s="21">
        <f>(F11+G11)/2</f>
        <v>0.81163598673202619</v>
      </c>
      <c r="I11" s="10">
        <f>_xll.StatCountRange(ST_Return,F11,G11,FALSE, TRUE)</f>
        <v>1</v>
      </c>
      <c r="J11" s="15">
        <f>I11/_xll.StatCount(ST_Return)</f>
        <v>5.7471264367816091E-3</v>
      </c>
      <c r="K11" s="22">
        <f>J11/(G11-F11)</f>
        <v>4.4772797509841873E-2</v>
      </c>
    </row>
    <row r="12" spans="1:11" ht="15" customHeight="1" x14ac:dyDescent="0.25">
      <c r="A12" s="16">
        <v>37196</v>
      </c>
      <c r="B12" s="17">
        <v>23.86</v>
      </c>
      <c r="C12" s="3">
        <f t="shared" si="0"/>
        <v>0.11808809746954074</v>
      </c>
    </row>
    <row r="13" spans="1:11" ht="15" customHeight="1" x14ac:dyDescent="0.25">
      <c r="A13" s="16">
        <v>37226</v>
      </c>
      <c r="B13" s="17">
        <v>25.88</v>
      </c>
      <c r="C13" s="3">
        <f t="shared" si="0"/>
        <v>8.466051969823972E-2</v>
      </c>
    </row>
    <row r="14" spans="1:11" ht="15" customHeight="1" x14ac:dyDescent="0.25">
      <c r="A14" s="16">
        <v>37257</v>
      </c>
      <c r="B14" s="17">
        <v>26.05</v>
      </c>
      <c r="C14" s="3">
        <f t="shared" si="0"/>
        <v>6.5687789799073306E-3</v>
      </c>
    </row>
    <row r="15" spans="1:11" ht="15" customHeight="1" x14ac:dyDescent="0.25">
      <c r="A15" s="16">
        <v>37288</v>
      </c>
      <c r="B15" s="17">
        <v>26.49</v>
      </c>
      <c r="C15" s="3">
        <f t="shared" si="0"/>
        <v>1.6890595009596842E-2</v>
      </c>
    </row>
    <row r="16" spans="1:11" ht="15" customHeight="1" x14ac:dyDescent="0.25">
      <c r="A16" s="16">
        <v>37316</v>
      </c>
      <c r="B16" s="17">
        <v>29.77</v>
      </c>
      <c r="C16" s="3">
        <f t="shared" si="0"/>
        <v>0.12382030955077393</v>
      </c>
    </row>
    <row r="17" spans="1:3" ht="15" customHeight="1" x14ac:dyDescent="0.25">
      <c r="A17" s="16">
        <v>37347</v>
      </c>
      <c r="B17" s="17">
        <v>29.86</v>
      </c>
      <c r="C17" s="3">
        <f t="shared" si="0"/>
        <v>3.0231776956667739E-3</v>
      </c>
    </row>
    <row r="18" spans="1:3" ht="15" customHeight="1" x14ac:dyDescent="0.25">
      <c r="A18" s="16">
        <v>37377</v>
      </c>
      <c r="B18" s="17">
        <v>30.95</v>
      </c>
      <c r="C18" s="3">
        <f t="shared" si="0"/>
        <v>3.6503683858004017E-2</v>
      </c>
    </row>
    <row r="19" spans="1:3" ht="15" customHeight="1" x14ac:dyDescent="0.25">
      <c r="A19" s="16">
        <v>37408</v>
      </c>
      <c r="B19" s="17">
        <v>26.45</v>
      </c>
      <c r="C19" s="3">
        <f t="shared" si="0"/>
        <v>-0.14539579967689822</v>
      </c>
    </row>
    <row r="20" spans="1:3" ht="15" customHeight="1" x14ac:dyDescent="0.25">
      <c r="A20" s="16">
        <v>37438</v>
      </c>
      <c r="B20" s="17">
        <v>25.73</v>
      </c>
      <c r="C20" s="3">
        <f t="shared" si="0"/>
        <v>-2.7221172022684269E-2</v>
      </c>
    </row>
    <row r="21" spans="1:3" ht="15" customHeight="1" x14ac:dyDescent="0.25">
      <c r="A21" s="16">
        <v>37469</v>
      </c>
      <c r="B21" s="17">
        <v>26.31</v>
      </c>
      <c r="C21" s="3">
        <f t="shared" si="0"/>
        <v>2.2541780023319018E-2</v>
      </c>
    </row>
    <row r="22" spans="1:3" ht="15" customHeight="1" x14ac:dyDescent="0.25">
      <c r="A22" s="16">
        <v>37500</v>
      </c>
      <c r="B22" s="17">
        <v>22.75</v>
      </c>
      <c r="C22" s="3">
        <f t="shared" si="0"/>
        <v>-0.13530976814899273</v>
      </c>
    </row>
    <row r="23" spans="1:3" ht="15" customHeight="1" x14ac:dyDescent="0.25">
      <c r="A23" s="16">
        <v>37530</v>
      </c>
      <c r="B23" s="17">
        <v>26.61</v>
      </c>
      <c r="C23" s="3">
        <f t="shared" si="0"/>
        <v>0.16967032967032963</v>
      </c>
    </row>
    <row r="24" spans="1:3" ht="15" customHeight="1" x14ac:dyDescent="0.25">
      <c r="A24" s="16">
        <v>37561</v>
      </c>
      <c r="B24" s="17">
        <v>28.48</v>
      </c>
      <c r="C24" s="3">
        <f t="shared" si="0"/>
        <v>7.0274332957534796E-2</v>
      </c>
    </row>
    <row r="25" spans="1:3" ht="15" customHeight="1" x14ac:dyDescent="0.25">
      <c r="A25" s="16">
        <v>37591</v>
      </c>
      <c r="B25" s="17">
        <v>25.92</v>
      </c>
      <c r="C25" s="3">
        <f t="shared" si="0"/>
        <v>-8.9887640449438158E-2</v>
      </c>
    </row>
    <row r="26" spans="1:3" ht="15" customHeight="1" x14ac:dyDescent="0.25">
      <c r="A26" s="16">
        <v>37622</v>
      </c>
      <c r="B26" s="17">
        <v>26.05</v>
      </c>
      <c r="C26" s="3">
        <f t="shared" si="0"/>
        <v>5.0154320987653937E-3</v>
      </c>
    </row>
    <row r="27" spans="1:3" ht="15" customHeight="1" x14ac:dyDescent="0.25">
      <c r="A27" s="16">
        <v>37653</v>
      </c>
      <c r="B27" s="17">
        <v>24.62</v>
      </c>
      <c r="C27" s="3">
        <f t="shared" si="0"/>
        <v>-5.4894433781190008E-2</v>
      </c>
    </row>
    <row r="28" spans="1:3" ht="15" customHeight="1" x14ac:dyDescent="0.25">
      <c r="A28" s="16">
        <v>37681</v>
      </c>
      <c r="B28" s="17">
        <v>24.36</v>
      </c>
      <c r="C28" s="3">
        <f t="shared" si="0"/>
        <v>-1.056051990251834E-2</v>
      </c>
    </row>
    <row r="29" spans="1:3" ht="15" customHeight="1" x14ac:dyDescent="0.25">
      <c r="A29" s="16">
        <v>37712</v>
      </c>
      <c r="B29" s="17">
        <v>27.82</v>
      </c>
      <c r="C29" s="3">
        <f t="shared" si="0"/>
        <v>0.14203612479474553</v>
      </c>
    </row>
    <row r="30" spans="1:3" ht="15" customHeight="1" x14ac:dyDescent="0.25">
      <c r="A30" s="16">
        <v>37742</v>
      </c>
      <c r="B30" s="17">
        <v>30.62</v>
      </c>
      <c r="C30" s="3">
        <f t="shared" si="0"/>
        <v>0.10064701653486703</v>
      </c>
    </row>
    <row r="31" spans="1:3" ht="15" customHeight="1" x14ac:dyDescent="0.25">
      <c r="A31" s="16">
        <v>37773</v>
      </c>
      <c r="B31" s="17">
        <v>30.73</v>
      </c>
      <c r="C31" s="3">
        <f t="shared" si="0"/>
        <v>3.5924232527759447E-3</v>
      </c>
    </row>
    <row r="32" spans="1:3" ht="15" customHeight="1" x14ac:dyDescent="0.25">
      <c r="A32" s="16">
        <v>37803</v>
      </c>
      <c r="B32" s="17">
        <v>32.54</v>
      </c>
      <c r="C32" s="3">
        <f t="shared" si="0"/>
        <v>5.8900097624471161E-2</v>
      </c>
    </row>
    <row r="33" spans="1:3" ht="15" customHeight="1" x14ac:dyDescent="0.25">
      <c r="A33" s="16">
        <v>37834</v>
      </c>
      <c r="B33" s="17">
        <v>33.19</v>
      </c>
      <c r="C33" s="3">
        <f t="shared" si="0"/>
        <v>1.9975414874001188E-2</v>
      </c>
    </row>
    <row r="34" spans="1:3" ht="15" customHeight="1" x14ac:dyDescent="0.25">
      <c r="A34" s="16">
        <v>37865</v>
      </c>
      <c r="B34" s="17">
        <v>33.200000000000003</v>
      </c>
      <c r="C34" s="3">
        <f t="shared" si="0"/>
        <v>3.0129557095526113E-4</v>
      </c>
    </row>
    <row r="35" spans="1:3" ht="15" customHeight="1" x14ac:dyDescent="0.25">
      <c r="A35" s="16">
        <v>37895</v>
      </c>
      <c r="B35" s="17">
        <v>34.65</v>
      </c>
      <c r="C35" s="3">
        <f t="shared" si="0"/>
        <v>4.3674698795180593E-2</v>
      </c>
    </row>
    <row r="36" spans="1:3" ht="15" customHeight="1" x14ac:dyDescent="0.25">
      <c r="A36" s="16">
        <v>37926</v>
      </c>
      <c r="B36" s="17">
        <v>33.75</v>
      </c>
      <c r="C36" s="3">
        <f t="shared" si="0"/>
        <v>-2.5974025974025934E-2</v>
      </c>
    </row>
    <row r="37" spans="1:3" ht="15" customHeight="1" x14ac:dyDescent="0.25">
      <c r="A37" s="16">
        <v>37956</v>
      </c>
      <c r="B37" s="17">
        <v>35.68</v>
      </c>
      <c r="C37" s="3">
        <f t="shared" si="0"/>
        <v>5.7185185185185179E-2</v>
      </c>
    </row>
    <row r="38" spans="1:3" ht="15" customHeight="1" x14ac:dyDescent="0.25">
      <c r="A38" s="16">
        <v>37987</v>
      </c>
      <c r="B38" s="17">
        <v>38.35</v>
      </c>
      <c r="C38" s="3">
        <f t="shared" si="0"/>
        <v>7.4831838565022471E-2</v>
      </c>
    </row>
    <row r="39" spans="1:3" ht="15" customHeight="1" x14ac:dyDescent="0.25">
      <c r="A39" s="16">
        <v>38018</v>
      </c>
      <c r="B39" s="17">
        <v>39.520000000000003</v>
      </c>
      <c r="C39" s="3">
        <f t="shared" si="0"/>
        <v>3.0508474576271229E-2</v>
      </c>
    </row>
    <row r="40" spans="1:3" ht="15" customHeight="1" x14ac:dyDescent="0.25">
      <c r="A40" s="16">
        <v>38047</v>
      </c>
      <c r="B40" s="17">
        <v>38.44</v>
      </c>
      <c r="C40" s="3">
        <f t="shared" si="0"/>
        <v>-2.7327935222672198E-2</v>
      </c>
    </row>
    <row r="41" spans="1:3" ht="15" customHeight="1" x14ac:dyDescent="0.25">
      <c r="A41" s="16">
        <v>38078</v>
      </c>
      <c r="B41" s="17">
        <v>36.29</v>
      </c>
      <c r="C41" s="3">
        <f t="shared" si="0"/>
        <v>-5.5931321540062404E-2</v>
      </c>
    </row>
    <row r="42" spans="1:3" ht="15" customHeight="1" x14ac:dyDescent="0.25">
      <c r="A42" s="16">
        <v>38108</v>
      </c>
      <c r="B42" s="17">
        <v>37.58</v>
      </c>
      <c r="C42" s="3">
        <f t="shared" si="0"/>
        <v>3.5546982639845667E-2</v>
      </c>
    </row>
    <row r="43" spans="1:3" ht="15" customHeight="1" x14ac:dyDescent="0.25">
      <c r="A43" s="16">
        <v>38139</v>
      </c>
      <c r="B43" s="17">
        <v>38.159999999999997</v>
      </c>
      <c r="C43" s="3">
        <f t="shared" si="0"/>
        <v>1.5433741351782819E-2</v>
      </c>
    </row>
    <row r="44" spans="1:3" ht="15" customHeight="1" x14ac:dyDescent="0.25">
      <c r="A44" s="16">
        <v>38169</v>
      </c>
      <c r="B44" s="17">
        <v>37.32</v>
      </c>
      <c r="C44" s="3">
        <f t="shared" si="0"/>
        <v>-2.2012578616352106E-2</v>
      </c>
    </row>
    <row r="45" spans="1:3" ht="15" customHeight="1" x14ac:dyDescent="0.25">
      <c r="A45" s="16">
        <v>38200</v>
      </c>
      <c r="B45" s="17">
        <v>37.15</v>
      </c>
      <c r="C45" s="3">
        <f t="shared" si="0"/>
        <v>-4.5551982851018673E-3</v>
      </c>
    </row>
    <row r="46" spans="1:3" ht="15" customHeight="1" x14ac:dyDescent="0.25">
      <c r="A46" s="16">
        <v>38231</v>
      </c>
      <c r="B46" s="17">
        <v>38.22</v>
      </c>
      <c r="C46" s="3">
        <f t="shared" si="0"/>
        <v>2.880215343203231E-2</v>
      </c>
    </row>
    <row r="47" spans="1:3" ht="15" customHeight="1" x14ac:dyDescent="0.25">
      <c r="A47" s="16">
        <v>38261</v>
      </c>
      <c r="B47" s="17">
        <v>39.51</v>
      </c>
      <c r="C47" s="3">
        <f t="shared" si="0"/>
        <v>3.3751962323390873E-2</v>
      </c>
    </row>
    <row r="48" spans="1:3" ht="15" customHeight="1" x14ac:dyDescent="0.25">
      <c r="A48" s="16">
        <v>38292</v>
      </c>
      <c r="B48" s="17">
        <v>41.47</v>
      </c>
      <c r="C48" s="3">
        <f t="shared" si="0"/>
        <v>4.9607694254619111E-2</v>
      </c>
    </row>
    <row r="49" spans="1:3" ht="15" customHeight="1" x14ac:dyDescent="0.25">
      <c r="A49" s="16">
        <v>38322</v>
      </c>
      <c r="B49" s="17">
        <v>41.96</v>
      </c>
      <c r="C49" s="3">
        <f t="shared" si="0"/>
        <v>1.181577043646014E-2</v>
      </c>
    </row>
    <row r="50" spans="1:3" ht="15" customHeight="1" x14ac:dyDescent="0.25">
      <c r="A50" s="16">
        <v>38353</v>
      </c>
      <c r="B50" s="17">
        <v>39.799999999999997</v>
      </c>
      <c r="C50" s="3">
        <f t="shared" si="0"/>
        <v>-5.1477597712106853E-2</v>
      </c>
    </row>
    <row r="51" spans="1:3" ht="15" customHeight="1" x14ac:dyDescent="0.25">
      <c r="A51" s="16">
        <v>38384</v>
      </c>
      <c r="B51" s="17">
        <v>40.4</v>
      </c>
      <c r="C51" s="3">
        <f t="shared" si="0"/>
        <v>1.5075376884422148E-2</v>
      </c>
    </row>
    <row r="52" spans="1:3" ht="15" customHeight="1" x14ac:dyDescent="0.25">
      <c r="A52" s="16">
        <v>38412</v>
      </c>
      <c r="B52" s="17">
        <v>38.42</v>
      </c>
      <c r="C52" s="3">
        <f t="shared" si="0"/>
        <v>-4.9009900990098935E-2</v>
      </c>
    </row>
    <row r="53" spans="1:3" ht="15" customHeight="1" x14ac:dyDescent="0.25">
      <c r="A53" s="16">
        <v>38443</v>
      </c>
      <c r="B53" s="17">
        <v>39.409999999999997</v>
      </c>
      <c r="C53" s="3">
        <f t="shared" si="0"/>
        <v>2.5767829255595908E-2</v>
      </c>
    </row>
    <row r="54" spans="1:3" ht="15" customHeight="1" x14ac:dyDescent="0.25">
      <c r="A54" s="16">
        <v>38473</v>
      </c>
      <c r="B54" s="17">
        <v>40.270000000000003</v>
      </c>
      <c r="C54" s="3">
        <f t="shared" si="0"/>
        <v>2.1821872621162308E-2</v>
      </c>
    </row>
    <row r="55" spans="1:3" ht="15" customHeight="1" x14ac:dyDescent="0.25">
      <c r="A55" s="16">
        <v>38504</v>
      </c>
      <c r="B55" s="17">
        <v>39.89</v>
      </c>
      <c r="C55" s="3">
        <f t="shared" si="0"/>
        <v>-9.4363049416439672E-3</v>
      </c>
    </row>
    <row r="56" spans="1:3" ht="15" customHeight="1" x14ac:dyDescent="0.25">
      <c r="A56" s="16">
        <v>38534</v>
      </c>
      <c r="B56" s="17">
        <v>41.22</v>
      </c>
      <c r="C56" s="3">
        <f t="shared" si="0"/>
        <v>3.3341689646527908E-2</v>
      </c>
    </row>
    <row r="57" spans="1:3" ht="15" customHeight="1" x14ac:dyDescent="0.25">
      <c r="A57" s="16">
        <v>38565</v>
      </c>
      <c r="B57" s="17">
        <v>41.4</v>
      </c>
      <c r="C57" s="3">
        <f t="shared" si="0"/>
        <v>4.3668122270742286E-3</v>
      </c>
    </row>
    <row r="58" spans="1:3" ht="15" customHeight="1" x14ac:dyDescent="0.25">
      <c r="A58" s="16">
        <v>38596</v>
      </c>
      <c r="B58" s="17">
        <v>43.05</v>
      </c>
      <c r="C58" s="3">
        <f t="shared" si="0"/>
        <v>3.9855072463768085E-2</v>
      </c>
    </row>
    <row r="59" spans="1:3" ht="15" customHeight="1" x14ac:dyDescent="0.25">
      <c r="A59" s="16">
        <v>38626</v>
      </c>
      <c r="B59" s="17">
        <v>42.72</v>
      </c>
      <c r="C59" s="3">
        <f t="shared" si="0"/>
        <v>-7.6655052264807972E-3</v>
      </c>
    </row>
    <row r="60" spans="1:3" ht="15" customHeight="1" x14ac:dyDescent="0.25">
      <c r="A60" s="16">
        <v>38657</v>
      </c>
      <c r="B60" s="17">
        <v>44.13</v>
      </c>
      <c r="C60" s="3">
        <f t="shared" si="0"/>
        <v>3.3005617977528177E-2</v>
      </c>
    </row>
    <row r="61" spans="1:3" ht="15" customHeight="1" x14ac:dyDescent="0.25">
      <c r="A61" s="16">
        <v>38687</v>
      </c>
      <c r="B61" s="17">
        <v>44.17</v>
      </c>
      <c r="C61" s="3">
        <f t="shared" si="0"/>
        <v>9.064128710627497E-4</v>
      </c>
    </row>
    <row r="62" spans="1:3" ht="15" customHeight="1" x14ac:dyDescent="0.25">
      <c r="A62" s="16">
        <v>38718</v>
      </c>
      <c r="B62" s="17">
        <v>45.12</v>
      </c>
      <c r="C62" s="3">
        <f t="shared" si="0"/>
        <v>2.1507810731265467E-2</v>
      </c>
    </row>
    <row r="63" spans="1:3" ht="15" customHeight="1" x14ac:dyDescent="0.25">
      <c r="A63" s="16">
        <v>38749</v>
      </c>
      <c r="B63" s="17">
        <v>46.35</v>
      </c>
      <c r="C63" s="3">
        <f t="shared" si="0"/>
        <v>2.7260638297872432E-2</v>
      </c>
    </row>
    <row r="64" spans="1:3" ht="15" customHeight="1" x14ac:dyDescent="0.25">
      <c r="A64" s="16">
        <v>38777</v>
      </c>
      <c r="B64" s="17">
        <v>45.21</v>
      </c>
      <c r="C64" s="3">
        <f t="shared" si="0"/>
        <v>-2.4595469255663444E-2</v>
      </c>
    </row>
    <row r="65" spans="1:3" ht="15" customHeight="1" x14ac:dyDescent="0.25">
      <c r="A65" s="16">
        <v>38808</v>
      </c>
      <c r="B65" s="17">
        <v>46.4</v>
      </c>
      <c r="C65" s="3">
        <f t="shared" si="0"/>
        <v>2.6321610263216052E-2</v>
      </c>
    </row>
    <row r="66" spans="1:3" ht="15" customHeight="1" x14ac:dyDescent="0.25">
      <c r="A66" s="16">
        <v>38838</v>
      </c>
      <c r="B66" s="17">
        <v>46.87</v>
      </c>
      <c r="C66" s="3">
        <f t="shared" si="0"/>
        <v>1.0129310344827561E-2</v>
      </c>
    </row>
    <row r="67" spans="1:3" ht="15" customHeight="1" x14ac:dyDescent="0.25">
      <c r="A67" s="16">
        <v>38869</v>
      </c>
      <c r="B67" s="17">
        <v>45.89</v>
      </c>
      <c r="C67" s="3">
        <f t="shared" si="0"/>
        <v>-2.0908896949007827E-2</v>
      </c>
    </row>
    <row r="68" spans="1:3" ht="15" customHeight="1" x14ac:dyDescent="0.25">
      <c r="A68" s="16">
        <v>38899</v>
      </c>
      <c r="B68" s="17">
        <v>45.01</v>
      </c>
      <c r="C68" s="3">
        <f t="shared" ref="C68:C131" si="1">(B68-B67)/B67</f>
        <v>-1.9176291130965407E-2</v>
      </c>
    </row>
    <row r="69" spans="1:3" ht="15" customHeight="1" x14ac:dyDescent="0.25">
      <c r="A69" s="16">
        <v>38930</v>
      </c>
      <c r="B69" s="17">
        <v>45.43</v>
      </c>
      <c r="C69" s="3">
        <f t="shared" si="1"/>
        <v>9.3312597200622474E-3</v>
      </c>
    </row>
    <row r="70" spans="1:3" ht="15" customHeight="1" x14ac:dyDescent="0.25">
      <c r="A70" s="16">
        <v>38961</v>
      </c>
      <c r="B70" s="17">
        <v>48.49</v>
      </c>
      <c r="C70" s="3">
        <f t="shared" si="1"/>
        <v>6.7356372441118251E-2</v>
      </c>
    </row>
    <row r="71" spans="1:3" ht="15" customHeight="1" x14ac:dyDescent="0.25">
      <c r="A71" s="16">
        <v>38991</v>
      </c>
      <c r="B71" s="17">
        <v>50.12</v>
      </c>
      <c r="C71" s="3">
        <f t="shared" si="1"/>
        <v>3.3615178387296253E-2</v>
      </c>
    </row>
    <row r="72" spans="1:3" ht="15" customHeight="1" x14ac:dyDescent="0.25">
      <c r="A72" s="16">
        <v>39022</v>
      </c>
      <c r="B72" s="17">
        <v>50.91</v>
      </c>
      <c r="C72" s="3">
        <f t="shared" si="1"/>
        <v>1.5762170790103735E-2</v>
      </c>
    </row>
    <row r="73" spans="1:3" ht="15" customHeight="1" x14ac:dyDescent="0.25">
      <c r="A73" s="16">
        <v>39052</v>
      </c>
      <c r="B73" s="17">
        <v>52.6</v>
      </c>
      <c r="C73" s="3">
        <f t="shared" si="1"/>
        <v>3.3195835788646731E-2</v>
      </c>
    </row>
    <row r="74" spans="1:3" ht="15" customHeight="1" x14ac:dyDescent="0.25">
      <c r="A74" s="16">
        <v>39083</v>
      </c>
      <c r="B74" s="17">
        <v>50.6</v>
      </c>
      <c r="C74" s="3">
        <f t="shared" si="1"/>
        <v>-3.8022813688212927E-2</v>
      </c>
    </row>
    <row r="75" spans="1:3" ht="15" customHeight="1" x14ac:dyDescent="0.25">
      <c r="A75" s="16">
        <v>39114</v>
      </c>
      <c r="B75" s="17">
        <v>49.43</v>
      </c>
      <c r="C75" s="3">
        <f t="shared" si="1"/>
        <v>-2.3122529644268808E-2</v>
      </c>
    </row>
    <row r="76" spans="1:3" ht="15" customHeight="1" x14ac:dyDescent="0.25">
      <c r="A76" s="16">
        <v>39142</v>
      </c>
      <c r="B76" s="17">
        <v>49.02</v>
      </c>
      <c r="C76" s="3">
        <f t="shared" si="1"/>
        <v>-8.2945579607525098E-3</v>
      </c>
    </row>
    <row r="77" spans="1:3" ht="15" customHeight="1" x14ac:dyDescent="0.25">
      <c r="A77" s="16">
        <v>39173</v>
      </c>
      <c r="B77" s="17">
        <v>52.87</v>
      </c>
      <c r="C77" s="3">
        <f t="shared" si="1"/>
        <v>7.8539371685026393E-2</v>
      </c>
    </row>
    <row r="78" spans="1:3" ht="15" customHeight="1" x14ac:dyDescent="0.25">
      <c r="A78" s="16">
        <v>39203</v>
      </c>
      <c r="B78" s="17">
        <v>56.63</v>
      </c>
      <c r="C78" s="3">
        <f t="shared" si="1"/>
        <v>7.1117836202005014E-2</v>
      </c>
    </row>
    <row r="79" spans="1:3" ht="15" customHeight="1" x14ac:dyDescent="0.25">
      <c r="A79" s="16">
        <v>39234</v>
      </c>
      <c r="B79" s="17">
        <v>53.32</v>
      </c>
      <c r="C79" s="3">
        <f t="shared" si="1"/>
        <v>-5.8449585025604843E-2</v>
      </c>
    </row>
    <row r="80" spans="1:3" ht="15" customHeight="1" x14ac:dyDescent="0.25">
      <c r="A80" s="16">
        <v>39264</v>
      </c>
      <c r="B80" s="17">
        <v>51.14</v>
      </c>
      <c r="C80" s="3">
        <f t="shared" si="1"/>
        <v>-4.0885221305326326E-2</v>
      </c>
    </row>
    <row r="81" spans="1:3" ht="15" customHeight="1" x14ac:dyDescent="0.25">
      <c r="A81" s="16">
        <v>39295</v>
      </c>
      <c r="B81" s="17">
        <v>51.21</v>
      </c>
      <c r="C81" s="3">
        <f t="shared" si="1"/>
        <v>1.3687915526007094E-3</v>
      </c>
    </row>
    <row r="82" spans="1:3" ht="15" customHeight="1" x14ac:dyDescent="0.25">
      <c r="A82" s="16">
        <v>39326</v>
      </c>
      <c r="B82" s="17">
        <v>51.86</v>
      </c>
      <c r="C82" s="3">
        <f t="shared" si="1"/>
        <v>1.2692833430970486E-2</v>
      </c>
    </row>
    <row r="83" spans="1:3" ht="15" customHeight="1" x14ac:dyDescent="0.25">
      <c r="A83" s="16">
        <v>39356</v>
      </c>
      <c r="B83" s="17">
        <v>53.38</v>
      </c>
      <c r="C83" s="3">
        <f t="shared" si="1"/>
        <v>2.9309679907443178E-2</v>
      </c>
    </row>
    <row r="84" spans="1:3" ht="15" customHeight="1" x14ac:dyDescent="0.25">
      <c r="A84" s="16">
        <v>39387</v>
      </c>
      <c r="B84" s="17">
        <v>51.65</v>
      </c>
      <c r="C84" s="3">
        <f t="shared" si="1"/>
        <v>-3.2409142000749416E-2</v>
      </c>
    </row>
    <row r="85" spans="1:3" ht="15" customHeight="1" x14ac:dyDescent="0.25">
      <c r="A85" s="16">
        <v>39417</v>
      </c>
      <c r="B85" s="17">
        <v>45.56</v>
      </c>
      <c r="C85" s="3">
        <f t="shared" si="1"/>
        <v>-0.11790900290416256</v>
      </c>
    </row>
    <row r="86" spans="1:3" ht="15" customHeight="1" x14ac:dyDescent="0.25">
      <c r="A86" s="16">
        <v>39448</v>
      </c>
      <c r="B86" s="17">
        <v>43.17</v>
      </c>
      <c r="C86" s="3">
        <f t="shared" si="1"/>
        <v>-5.2458296751536446E-2</v>
      </c>
    </row>
    <row r="87" spans="1:3" ht="15" customHeight="1" x14ac:dyDescent="0.25">
      <c r="A87" s="16">
        <v>39479</v>
      </c>
      <c r="B87" s="17">
        <v>37.17</v>
      </c>
      <c r="C87" s="3">
        <f t="shared" si="1"/>
        <v>-0.13898540653231412</v>
      </c>
    </row>
    <row r="88" spans="1:3" ht="15" customHeight="1" x14ac:dyDescent="0.25">
      <c r="A88" s="16">
        <v>39508</v>
      </c>
      <c r="B88" s="17">
        <v>38.42</v>
      </c>
      <c r="C88" s="3">
        <f t="shared" si="1"/>
        <v>3.3629270917406508E-2</v>
      </c>
    </row>
    <row r="89" spans="1:3" ht="15" customHeight="1" x14ac:dyDescent="0.25">
      <c r="A89" s="16">
        <v>39539</v>
      </c>
      <c r="B89" s="17">
        <v>42.36</v>
      </c>
      <c r="C89" s="3">
        <f t="shared" si="1"/>
        <v>0.10255075481520036</v>
      </c>
    </row>
    <row r="90" spans="1:3" ht="15" customHeight="1" x14ac:dyDescent="0.25">
      <c r="A90" s="16">
        <v>39569</v>
      </c>
      <c r="B90" s="17">
        <v>40.89</v>
      </c>
      <c r="C90" s="3">
        <f t="shared" si="1"/>
        <v>-3.4702549575070796E-2</v>
      </c>
    </row>
    <row r="91" spans="1:3" ht="15" customHeight="1" x14ac:dyDescent="0.25">
      <c r="A91" s="16">
        <v>39600</v>
      </c>
      <c r="B91" s="17">
        <v>33.229999999999997</v>
      </c>
      <c r="C91" s="3">
        <f t="shared" si="1"/>
        <v>-0.18733186598190274</v>
      </c>
    </row>
    <row r="92" spans="1:3" ht="15" customHeight="1" x14ac:dyDescent="0.25">
      <c r="A92" s="16">
        <v>39630</v>
      </c>
      <c r="B92" s="17">
        <v>32.89</v>
      </c>
      <c r="C92" s="3">
        <f t="shared" si="1"/>
        <v>-1.023171832681301E-2</v>
      </c>
    </row>
    <row r="93" spans="1:3" ht="15" customHeight="1" x14ac:dyDescent="0.25">
      <c r="A93" s="16">
        <v>39661</v>
      </c>
      <c r="B93" s="17">
        <v>35.159999999999997</v>
      </c>
      <c r="C93" s="3">
        <f t="shared" si="1"/>
        <v>6.9017938583155858E-2</v>
      </c>
    </row>
    <row r="94" spans="1:3" ht="15" customHeight="1" x14ac:dyDescent="0.25">
      <c r="A94" s="16">
        <v>39692</v>
      </c>
      <c r="B94" s="17">
        <v>31.39</v>
      </c>
      <c r="C94" s="3">
        <f t="shared" si="1"/>
        <v>-0.10722411831626838</v>
      </c>
    </row>
    <row r="95" spans="1:3" ht="15" customHeight="1" x14ac:dyDescent="0.25">
      <c r="A95" s="16">
        <v>39722</v>
      </c>
      <c r="B95" s="17">
        <v>24.49</v>
      </c>
      <c r="C95" s="3">
        <f t="shared" si="1"/>
        <v>-0.21981522777954768</v>
      </c>
    </row>
    <row r="96" spans="1:3" ht="15" customHeight="1" x14ac:dyDescent="0.25">
      <c r="A96" s="16">
        <v>39753</v>
      </c>
      <c r="B96" s="17">
        <v>20.76</v>
      </c>
      <c r="C96" s="3">
        <f t="shared" si="1"/>
        <v>-0.15230706410779898</v>
      </c>
    </row>
    <row r="97" spans="1:3" ht="15" customHeight="1" x14ac:dyDescent="0.25">
      <c r="A97" s="16">
        <v>39783</v>
      </c>
      <c r="B97" s="17">
        <v>16.52</v>
      </c>
      <c r="C97" s="3">
        <f t="shared" si="1"/>
        <v>-0.20423892100192687</v>
      </c>
    </row>
    <row r="98" spans="1:3" ht="15" customHeight="1" x14ac:dyDescent="0.25">
      <c r="A98" s="16">
        <v>39814</v>
      </c>
      <c r="B98" s="17">
        <v>15.03</v>
      </c>
      <c r="C98" s="3">
        <f t="shared" si="1"/>
        <v>-9.0193704600484273E-2</v>
      </c>
    </row>
    <row r="99" spans="1:3" ht="15" customHeight="1" x14ac:dyDescent="0.25">
      <c r="A99" s="16">
        <v>39845</v>
      </c>
      <c r="B99" s="17">
        <v>10.83</v>
      </c>
      <c r="C99" s="3">
        <f t="shared" si="1"/>
        <v>-0.279441117764471</v>
      </c>
    </row>
    <row r="100" spans="1:3" ht="15" customHeight="1" x14ac:dyDescent="0.25">
      <c r="A100" s="16">
        <v>39873</v>
      </c>
      <c r="B100" s="17">
        <v>12.24</v>
      </c>
      <c r="C100" s="3">
        <f t="shared" si="1"/>
        <v>0.13019390581717452</v>
      </c>
    </row>
    <row r="101" spans="1:3" ht="15" customHeight="1" x14ac:dyDescent="0.25">
      <c r="A101" s="16">
        <v>39904</v>
      </c>
      <c r="B101" s="17">
        <v>22.96</v>
      </c>
      <c r="C101" s="3">
        <f t="shared" si="1"/>
        <v>0.87581699346405228</v>
      </c>
    </row>
    <row r="102" spans="1:3" ht="15" customHeight="1" x14ac:dyDescent="0.25">
      <c r="A102" s="16">
        <v>39934</v>
      </c>
      <c r="B102" s="17">
        <v>22.62</v>
      </c>
      <c r="C102" s="3">
        <f t="shared" si="1"/>
        <v>-1.4808362369337972E-2</v>
      </c>
    </row>
    <row r="103" spans="1:3" ht="15" customHeight="1" x14ac:dyDescent="0.25">
      <c r="A103" s="16">
        <v>39965</v>
      </c>
      <c r="B103" s="17">
        <v>21.31</v>
      </c>
      <c r="C103" s="3">
        <f t="shared" si="1"/>
        <v>-5.791335101679939E-2</v>
      </c>
    </row>
    <row r="104" spans="1:3" ht="15" customHeight="1" x14ac:dyDescent="0.25">
      <c r="A104" s="16">
        <v>39995</v>
      </c>
      <c r="B104" s="17">
        <v>25.98</v>
      </c>
      <c r="C104" s="3">
        <f t="shared" si="1"/>
        <v>0.21914594087282976</v>
      </c>
    </row>
    <row r="105" spans="1:3" ht="15" customHeight="1" x14ac:dyDescent="0.25">
      <c r="A105" s="16">
        <v>40026</v>
      </c>
      <c r="B105" s="17">
        <v>31.02</v>
      </c>
      <c r="C105" s="3">
        <f t="shared" si="1"/>
        <v>0.19399538106235562</v>
      </c>
    </row>
    <row r="106" spans="1:3" ht="15" customHeight="1" x14ac:dyDescent="0.25">
      <c r="A106" s="16">
        <v>40057</v>
      </c>
      <c r="B106" s="17">
        <v>31.26</v>
      </c>
      <c r="C106" s="3">
        <f t="shared" si="1"/>
        <v>7.7369439071567373E-3</v>
      </c>
    </row>
    <row r="107" spans="1:3" ht="15" customHeight="1" x14ac:dyDescent="0.25">
      <c r="A107" s="16">
        <v>40087</v>
      </c>
      <c r="B107" s="17">
        <v>32.119999999999997</v>
      </c>
      <c r="C107" s="3">
        <f t="shared" si="1"/>
        <v>2.7511196417146382E-2</v>
      </c>
    </row>
    <row r="108" spans="1:3" ht="15" customHeight="1" x14ac:dyDescent="0.25">
      <c r="A108" s="16">
        <v>40118</v>
      </c>
      <c r="B108" s="17">
        <v>38.57</v>
      </c>
      <c r="C108" s="3">
        <f t="shared" si="1"/>
        <v>0.20080946450809475</v>
      </c>
    </row>
    <row r="109" spans="1:3" ht="15" customHeight="1" x14ac:dyDescent="0.25">
      <c r="A109" s="16">
        <v>40148</v>
      </c>
      <c r="B109" s="17">
        <v>37.36</v>
      </c>
      <c r="C109" s="3">
        <f t="shared" si="1"/>
        <v>-3.1371532278973317E-2</v>
      </c>
    </row>
    <row r="110" spans="1:3" ht="15" customHeight="1" x14ac:dyDescent="0.25">
      <c r="A110" s="16">
        <v>40179</v>
      </c>
      <c r="B110" s="17">
        <v>34.869999999999997</v>
      </c>
      <c r="C110" s="3">
        <f t="shared" si="1"/>
        <v>-6.664882226980734E-2</v>
      </c>
    </row>
    <row r="111" spans="1:3" ht="15" customHeight="1" x14ac:dyDescent="0.25">
      <c r="A111" s="16">
        <v>40210</v>
      </c>
      <c r="B111" s="17">
        <v>35.36</v>
      </c>
      <c r="C111" s="3">
        <f t="shared" si="1"/>
        <v>1.4052193862919473E-2</v>
      </c>
    </row>
    <row r="112" spans="1:3" ht="15" customHeight="1" x14ac:dyDescent="0.25">
      <c r="A112" s="16">
        <v>40238</v>
      </c>
      <c r="B112" s="17">
        <v>38.369999999999997</v>
      </c>
      <c r="C112" s="3">
        <f t="shared" si="1"/>
        <v>8.5124434389140219E-2</v>
      </c>
    </row>
    <row r="113" spans="1:3" ht="15" customHeight="1" x14ac:dyDescent="0.25">
      <c r="A113" s="16">
        <v>40269</v>
      </c>
      <c r="B113" s="17">
        <v>42.89</v>
      </c>
      <c r="C113" s="3">
        <f t="shared" si="1"/>
        <v>0.11780036486838685</v>
      </c>
    </row>
    <row r="114" spans="1:3" ht="15" customHeight="1" x14ac:dyDescent="0.25">
      <c r="A114" s="16">
        <v>40299</v>
      </c>
      <c r="B114" s="17">
        <v>37.08</v>
      </c>
      <c r="C114" s="3">
        <f t="shared" si="1"/>
        <v>-0.1354628118442528</v>
      </c>
    </row>
    <row r="115" spans="1:3" ht="15" customHeight="1" x14ac:dyDescent="0.25">
      <c r="A115" s="16">
        <v>40330</v>
      </c>
      <c r="B115" s="17">
        <v>37.090000000000003</v>
      </c>
      <c r="C115" s="3">
        <f t="shared" si="1"/>
        <v>2.6968716289118438E-4</v>
      </c>
    </row>
    <row r="116" spans="1:3" ht="15" customHeight="1" x14ac:dyDescent="0.25">
      <c r="A116" s="16">
        <v>40360</v>
      </c>
      <c r="B116" s="17">
        <v>41.71</v>
      </c>
      <c r="C116" s="3">
        <f t="shared" si="1"/>
        <v>0.12456187651658121</v>
      </c>
    </row>
    <row r="117" spans="1:3" ht="15" customHeight="1" x14ac:dyDescent="0.25">
      <c r="A117" s="16">
        <v>40391</v>
      </c>
      <c r="B117" s="17">
        <v>37.25</v>
      </c>
      <c r="C117" s="3">
        <f t="shared" si="1"/>
        <v>-0.10692879405418367</v>
      </c>
    </row>
    <row r="118" spans="1:3" ht="15" customHeight="1" x14ac:dyDescent="0.25">
      <c r="A118" s="16">
        <v>40422</v>
      </c>
      <c r="B118" s="17">
        <v>39.270000000000003</v>
      </c>
      <c r="C118" s="3">
        <f t="shared" si="1"/>
        <v>5.4228187919463169E-2</v>
      </c>
    </row>
    <row r="119" spans="1:3" ht="15" customHeight="1" x14ac:dyDescent="0.25">
      <c r="A119" s="16">
        <v>40452</v>
      </c>
      <c r="B119" s="17">
        <v>38.92</v>
      </c>
      <c r="C119" s="3">
        <f t="shared" si="1"/>
        <v>-8.9126559714795359E-3</v>
      </c>
    </row>
    <row r="120" spans="1:3" ht="15" customHeight="1" x14ac:dyDescent="0.25">
      <c r="A120" s="16">
        <v>40483</v>
      </c>
      <c r="B120" s="17">
        <v>40.57</v>
      </c>
      <c r="C120" s="3">
        <f t="shared" si="1"/>
        <v>4.2394655704008181E-2</v>
      </c>
    </row>
    <row r="121" spans="1:3" ht="15" customHeight="1" x14ac:dyDescent="0.25">
      <c r="A121" s="16">
        <v>40513</v>
      </c>
      <c r="B121" s="17">
        <v>40.29</v>
      </c>
      <c r="C121" s="3">
        <f t="shared" si="1"/>
        <v>-6.9016514666009644E-3</v>
      </c>
    </row>
    <row r="122" spans="1:3" ht="15" customHeight="1" x14ac:dyDescent="0.25">
      <c r="A122" s="16">
        <v>40544</v>
      </c>
      <c r="B122" s="17">
        <v>40.89</v>
      </c>
      <c r="C122" s="3">
        <f t="shared" si="1"/>
        <v>1.4892032762472113E-2</v>
      </c>
    </row>
    <row r="123" spans="1:3" ht="15" customHeight="1" x14ac:dyDescent="0.25">
      <c r="A123" s="16">
        <v>40575</v>
      </c>
      <c r="B123" s="17">
        <v>41.07</v>
      </c>
      <c r="C123" s="3">
        <f t="shared" si="1"/>
        <v>4.4020542920029278E-3</v>
      </c>
    </row>
    <row r="124" spans="1:3" ht="15" customHeight="1" x14ac:dyDescent="0.25">
      <c r="A124" s="16">
        <v>40603</v>
      </c>
      <c r="B124" s="17">
        <v>42.6</v>
      </c>
      <c r="C124" s="3">
        <f t="shared" si="1"/>
        <v>3.7253469685902145E-2</v>
      </c>
    </row>
    <row r="125" spans="1:3" ht="15" customHeight="1" x14ac:dyDescent="0.25">
      <c r="A125" s="16">
        <v>40634</v>
      </c>
      <c r="B125" s="17">
        <v>46.44</v>
      </c>
      <c r="C125" s="3">
        <f t="shared" si="1"/>
        <v>9.0140845070422443E-2</v>
      </c>
    </row>
    <row r="126" spans="1:3" ht="15" customHeight="1" x14ac:dyDescent="0.25">
      <c r="A126" s="16">
        <v>40664</v>
      </c>
      <c r="B126" s="17">
        <v>48.83</v>
      </c>
      <c r="C126" s="3">
        <f t="shared" si="1"/>
        <v>5.1464254952627062E-2</v>
      </c>
    </row>
    <row r="127" spans="1:3" ht="15" customHeight="1" x14ac:dyDescent="0.25">
      <c r="A127" s="16">
        <v>40695</v>
      </c>
      <c r="B127" s="17">
        <v>49.1</v>
      </c>
      <c r="C127" s="3">
        <f t="shared" si="1"/>
        <v>5.5293876715134778E-3</v>
      </c>
    </row>
    <row r="128" spans="1:3" ht="15" customHeight="1" x14ac:dyDescent="0.25">
      <c r="A128" s="16">
        <v>40725</v>
      </c>
      <c r="B128" s="17">
        <v>47.52</v>
      </c>
      <c r="C128" s="3">
        <f t="shared" si="1"/>
        <v>-3.2179226069246399E-2</v>
      </c>
    </row>
    <row r="129" spans="1:3" ht="15" customHeight="1" x14ac:dyDescent="0.25">
      <c r="A129" s="16">
        <v>40756</v>
      </c>
      <c r="B129" s="17">
        <v>47.21</v>
      </c>
      <c r="C129" s="3">
        <f t="shared" si="1"/>
        <v>-6.5235690235690711E-3</v>
      </c>
    </row>
    <row r="130" spans="1:3" ht="15" customHeight="1" x14ac:dyDescent="0.25">
      <c r="A130" s="16">
        <v>40787</v>
      </c>
      <c r="B130" s="17">
        <v>42.64</v>
      </c>
      <c r="C130" s="3">
        <f t="shared" si="1"/>
        <v>-9.680152510061428E-2</v>
      </c>
    </row>
    <row r="131" spans="1:3" ht="15" customHeight="1" x14ac:dyDescent="0.25">
      <c r="A131" s="16">
        <v>40817</v>
      </c>
      <c r="B131" s="17">
        <v>48.27</v>
      </c>
      <c r="C131" s="3">
        <f t="shared" si="1"/>
        <v>0.13203564727954978</v>
      </c>
    </row>
    <row r="132" spans="1:3" ht="15" customHeight="1" x14ac:dyDescent="0.25">
      <c r="A132" s="16">
        <v>40848</v>
      </c>
      <c r="B132" s="17">
        <v>45.81</v>
      </c>
      <c r="C132" s="3">
        <f t="shared" ref="C132:C176" si="2">(B132-B131)/B131</f>
        <v>-5.0963331261653214E-2</v>
      </c>
    </row>
    <row r="133" spans="1:3" ht="15" customHeight="1" x14ac:dyDescent="0.25">
      <c r="A133" s="16">
        <v>40878</v>
      </c>
      <c r="B133" s="17">
        <v>44.98</v>
      </c>
      <c r="C133" s="3">
        <f t="shared" si="2"/>
        <v>-1.8118314778432773E-2</v>
      </c>
    </row>
    <row r="134" spans="1:3" ht="15" customHeight="1" x14ac:dyDescent="0.25">
      <c r="A134" s="16">
        <v>40909</v>
      </c>
      <c r="B134" s="17">
        <v>48</v>
      </c>
      <c r="C134" s="3">
        <f t="shared" si="2"/>
        <v>6.7140951534015197E-2</v>
      </c>
    </row>
    <row r="135" spans="1:3" ht="15" customHeight="1" x14ac:dyDescent="0.25">
      <c r="A135" s="16">
        <v>40940</v>
      </c>
      <c r="B135" s="17">
        <v>50.63</v>
      </c>
      <c r="C135" s="3">
        <f t="shared" si="2"/>
        <v>5.4791666666666718E-2</v>
      </c>
    </row>
    <row r="136" spans="1:3" ht="15" customHeight="1" x14ac:dyDescent="0.25">
      <c r="A136" s="16">
        <v>40969</v>
      </c>
      <c r="B136" s="17">
        <v>55.39</v>
      </c>
      <c r="C136" s="3">
        <f t="shared" si="2"/>
        <v>9.4015405885838385E-2</v>
      </c>
    </row>
    <row r="137" spans="1:3" ht="15" customHeight="1" x14ac:dyDescent="0.25">
      <c r="A137" s="16">
        <v>41000</v>
      </c>
      <c r="B137" s="17">
        <v>57.83</v>
      </c>
      <c r="C137" s="3">
        <f t="shared" si="2"/>
        <v>4.4051272792922869E-2</v>
      </c>
    </row>
    <row r="138" spans="1:3" ht="15" customHeight="1" x14ac:dyDescent="0.25">
      <c r="A138" s="16">
        <v>41030</v>
      </c>
      <c r="B138" s="17">
        <v>53.63</v>
      </c>
      <c r="C138" s="3">
        <f t="shared" si="2"/>
        <v>-7.2626664361058205E-2</v>
      </c>
    </row>
    <row r="139" spans="1:3" ht="15" customHeight="1" x14ac:dyDescent="0.25">
      <c r="A139" s="16">
        <v>41061</v>
      </c>
      <c r="B139" s="17">
        <v>55.91</v>
      </c>
      <c r="C139" s="3">
        <f t="shared" si="2"/>
        <v>4.2513518553048552E-2</v>
      </c>
    </row>
    <row r="140" spans="1:3" ht="15" customHeight="1" x14ac:dyDescent="0.25">
      <c r="A140" s="16">
        <v>41091</v>
      </c>
      <c r="B140" s="17">
        <v>55.62</v>
      </c>
      <c r="C140" s="3">
        <f t="shared" si="2"/>
        <v>-5.1869075299588478E-3</v>
      </c>
    </row>
    <row r="141" spans="1:3" ht="15" customHeight="1" x14ac:dyDescent="0.25">
      <c r="A141" s="16">
        <v>41122</v>
      </c>
      <c r="B141" s="17">
        <v>56.19</v>
      </c>
      <c r="C141" s="3">
        <f t="shared" si="2"/>
        <v>1.0248112189859769E-2</v>
      </c>
    </row>
    <row r="142" spans="1:3" ht="15" customHeight="1" x14ac:dyDescent="0.25">
      <c r="A142" s="16">
        <v>41153</v>
      </c>
      <c r="B142" s="17">
        <v>54.8</v>
      </c>
      <c r="C142" s="3">
        <f t="shared" si="2"/>
        <v>-2.4737497775404887E-2</v>
      </c>
    </row>
    <row r="143" spans="1:3" ht="15" customHeight="1" x14ac:dyDescent="0.25">
      <c r="A143" s="16">
        <v>41183</v>
      </c>
      <c r="B143" s="17">
        <v>54.13</v>
      </c>
      <c r="C143" s="3">
        <f t="shared" si="2"/>
        <v>-1.2226277372262676E-2</v>
      </c>
    </row>
    <row r="144" spans="1:3" ht="15" customHeight="1" x14ac:dyDescent="0.25">
      <c r="A144" s="16">
        <v>41214</v>
      </c>
      <c r="B144" s="17">
        <v>54.07</v>
      </c>
      <c r="C144" s="3">
        <f t="shared" si="2"/>
        <v>-1.1084426380935206E-3</v>
      </c>
    </row>
    <row r="145" spans="1:3" ht="15" customHeight="1" x14ac:dyDescent="0.25">
      <c r="A145" s="16">
        <v>41244</v>
      </c>
      <c r="B145" s="17">
        <v>55.59</v>
      </c>
      <c r="C145" s="3">
        <f t="shared" si="2"/>
        <v>2.8111707046421363E-2</v>
      </c>
    </row>
    <row r="146" spans="1:3" ht="15" customHeight="1" x14ac:dyDescent="0.25">
      <c r="A146" s="16">
        <v>41275</v>
      </c>
      <c r="B146" s="17">
        <v>57.08</v>
      </c>
      <c r="C146" s="3">
        <f t="shared" si="2"/>
        <v>2.680338190321991E-2</v>
      </c>
    </row>
    <row r="147" spans="1:3" ht="15" customHeight="1" x14ac:dyDescent="0.25">
      <c r="A147" s="16">
        <v>41306</v>
      </c>
      <c r="B147" s="17">
        <v>60.32</v>
      </c>
      <c r="C147" s="3">
        <f t="shared" si="2"/>
        <v>5.6762438682550841E-2</v>
      </c>
    </row>
    <row r="148" spans="1:3" ht="15" customHeight="1" x14ac:dyDescent="0.25">
      <c r="A148" s="16">
        <v>41334</v>
      </c>
      <c r="B148" s="17">
        <v>65.47</v>
      </c>
      <c r="C148" s="3">
        <f t="shared" si="2"/>
        <v>8.5377984084880607E-2</v>
      </c>
    </row>
    <row r="149" spans="1:3" ht="15" customHeight="1" x14ac:dyDescent="0.25">
      <c r="A149" s="16">
        <v>41365</v>
      </c>
      <c r="B149" s="17">
        <v>66.59</v>
      </c>
      <c r="C149" s="3">
        <f t="shared" si="2"/>
        <v>1.7107071941347252E-2</v>
      </c>
    </row>
    <row r="150" spans="1:3" ht="15" customHeight="1" x14ac:dyDescent="0.25">
      <c r="A150" s="16">
        <v>41395</v>
      </c>
      <c r="B150" s="17">
        <v>73.7</v>
      </c>
      <c r="C150" s="3">
        <f t="shared" si="2"/>
        <v>0.10677278870701305</v>
      </c>
    </row>
    <row r="151" spans="1:3" ht="15" customHeight="1" x14ac:dyDescent="0.25">
      <c r="A151" s="16">
        <v>41426</v>
      </c>
      <c r="B151" s="17">
        <v>72.77</v>
      </c>
      <c r="C151" s="3">
        <f t="shared" si="2"/>
        <v>-1.2618724559023159E-2</v>
      </c>
    </row>
    <row r="152" spans="1:3" ht="15" customHeight="1" x14ac:dyDescent="0.25">
      <c r="A152" s="16">
        <v>41456</v>
      </c>
      <c r="B152" s="17">
        <v>72.03</v>
      </c>
      <c r="C152" s="3">
        <f t="shared" si="2"/>
        <v>-1.0169025697402707E-2</v>
      </c>
    </row>
    <row r="153" spans="1:3" ht="15" customHeight="1" x14ac:dyDescent="0.25">
      <c r="A153" s="16">
        <v>41487</v>
      </c>
      <c r="B153" s="17">
        <v>70.209999999999994</v>
      </c>
      <c r="C153" s="3">
        <f t="shared" si="2"/>
        <v>-2.5267249757045779E-2</v>
      </c>
    </row>
    <row r="154" spans="1:3" ht="15" customHeight="1" x14ac:dyDescent="0.25">
      <c r="A154" s="16">
        <v>41518</v>
      </c>
      <c r="B154" s="17">
        <v>73.739999999999995</v>
      </c>
      <c r="C154" s="3">
        <f t="shared" si="2"/>
        <v>5.0277738213929661E-2</v>
      </c>
    </row>
    <row r="155" spans="1:3" ht="15" customHeight="1" x14ac:dyDescent="0.25">
      <c r="A155" s="16">
        <v>41548</v>
      </c>
      <c r="B155" s="17">
        <v>80.11</v>
      </c>
      <c r="C155" s="3">
        <f t="shared" si="2"/>
        <v>8.6384594521291089E-2</v>
      </c>
    </row>
    <row r="156" spans="1:3" ht="15" customHeight="1" x14ac:dyDescent="0.25">
      <c r="A156" s="16">
        <v>41579</v>
      </c>
      <c r="B156" s="17">
        <v>84.03</v>
      </c>
      <c r="C156" s="3">
        <f t="shared" si="2"/>
        <v>4.8932717513419072E-2</v>
      </c>
    </row>
    <row r="157" spans="1:3" ht="15" customHeight="1" x14ac:dyDescent="0.25">
      <c r="A157" s="16">
        <v>41609</v>
      </c>
      <c r="B157" s="17">
        <v>88.86</v>
      </c>
      <c r="C157" s="3">
        <f t="shared" si="2"/>
        <v>5.7479471617279523E-2</v>
      </c>
    </row>
    <row r="158" spans="1:3" ht="15" customHeight="1" x14ac:dyDescent="0.25">
      <c r="A158" s="16">
        <v>41640</v>
      </c>
      <c r="B158" s="17">
        <v>83.48</v>
      </c>
      <c r="C158" s="3">
        <f t="shared" si="2"/>
        <v>-6.0544677020031461E-2</v>
      </c>
    </row>
    <row r="159" spans="1:3" ht="15" customHeight="1" x14ac:dyDescent="0.25">
      <c r="A159" s="16">
        <v>41671</v>
      </c>
      <c r="B159" s="17">
        <v>89.63</v>
      </c>
      <c r="C159" s="3">
        <f t="shared" si="2"/>
        <v>7.3670340201245701E-2</v>
      </c>
    </row>
    <row r="160" spans="1:3" ht="15" customHeight="1" x14ac:dyDescent="0.25">
      <c r="A160" s="16">
        <v>41699</v>
      </c>
      <c r="B160" s="17">
        <v>88.4</v>
      </c>
      <c r="C160" s="3">
        <f t="shared" si="2"/>
        <v>-1.3723083788909849E-2</v>
      </c>
    </row>
    <row r="161" spans="1:3" ht="15" customHeight="1" x14ac:dyDescent="0.25">
      <c r="A161" s="16">
        <v>41730</v>
      </c>
      <c r="B161" s="17">
        <v>86.06</v>
      </c>
      <c r="C161" s="3">
        <f t="shared" si="2"/>
        <v>-2.6470588235294155E-2</v>
      </c>
    </row>
    <row r="162" spans="1:3" ht="15" customHeight="1" x14ac:dyDescent="0.25">
      <c r="A162" s="16">
        <v>41760</v>
      </c>
      <c r="B162" s="17">
        <v>90.07</v>
      </c>
      <c r="C162" s="3">
        <f t="shared" si="2"/>
        <v>4.6595398559144678E-2</v>
      </c>
    </row>
    <row r="163" spans="1:3" ht="15" customHeight="1" x14ac:dyDescent="0.25">
      <c r="A163" s="16">
        <v>41791</v>
      </c>
      <c r="B163" s="17">
        <v>93.39</v>
      </c>
      <c r="C163" s="3">
        <f t="shared" si="2"/>
        <v>3.6860219829021955E-2</v>
      </c>
    </row>
    <row r="164" spans="1:3" ht="15" customHeight="1" x14ac:dyDescent="0.25">
      <c r="A164" s="16">
        <v>41821</v>
      </c>
      <c r="B164" s="17">
        <v>86.86</v>
      </c>
      <c r="C164" s="3">
        <f t="shared" si="2"/>
        <v>-6.992183317271658E-2</v>
      </c>
    </row>
    <row r="165" spans="1:3" ht="15" customHeight="1" x14ac:dyDescent="0.25">
      <c r="A165" s="16">
        <v>41852</v>
      </c>
      <c r="B165" s="17">
        <v>88.39</v>
      </c>
      <c r="C165" s="3">
        <f t="shared" si="2"/>
        <v>1.761455215288972E-2</v>
      </c>
    </row>
    <row r="166" spans="1:3" ht="15" customHeight="1" x14ac:dyDescent="0.25">
      <c r="A166" s="16">
        <v>41883</v>
      </c>
      <c r="B166" s="17">
        <v>86.41</v>
      </c>
      <c r="C166" s="3">
        <f t="shared" si="2"/>
        <v>-2.2400724063808167E-2</v>
      </c>
    </row>
    <row r="167" spans="1:3" ht="15" customHeight="1" x14ac:dyDescent="0.25">
      <c r="A167" s="16">
        <v>41913</v>
      </c>
      <c r="B167" s="17">
        <v>89.05</v>
      </c>
      <c r="C167" s="3">
        <f t="shared" si="2"/>
        <v>3.0552019442194198E-2</v>
      </c>
    </row>
    <row r="168" spans="1:3" ht="15" customHeight="1" x14ac:dyDescent="0.25">
      <c r="A168" s="16">
        <v>41944</v>
      </c>
      <c r="B168" s="17">
        <v>91.5</v>
      </c>
      <c r="C168" s="3">
        <f t="shared" si="2"/>
        <v>2.7512633352049443E-2</v>
      </c>
    </row>
    <row r="169" spans="1:3" ht="15" customHeight="1" x14ac:dyDescent="0.25">
      <c r="A169" s="16">
        <v>41974</v>
      </c>
      <c r="B169" s="17">
        <v>92.11</v>
      </c>
      <c r="C169" s="3">
        <f t="shared" si="2"/>
        <v>6.6666666666666602E-3</v>
      </c>
    </row>
    <row r="170" spans="1:3" ht="15" customHeight="1" x14ac:dyDescent="0.25">
      <c r="A170" s="16">
        <v>42005</v>
      </c>
      <c r="B170" s="17">
        <v>80.12</v>
      </c>
      <c r="C170" s="3">
        <f t="shared" si="2"/>
        <v>-0.13017044837694056</v>
      </c>
    </row>
    <row r="171" spans="1:3" ht="15" customHeight="1" x14ac:dyDescent="0.25">
      <c r="A171" s="16">
        <v>42036</v>
      </c>
      <c r="B171" s="17">
        <v>81.02</v>
      </c>
      <c r="C171" s="3">
        <f t="shared" si="2"/>
        <v>1.1233150274588011E-2</v>
      </c>
    </row>
    <row r="172" spans="1:3" ht="15" customHeight="1" x14ac:dyDescent="0.25">
      <c r="A172" s="16">
        <v>42064</v>
      </c>
      <c r="B172" s="17">
        <v>77.83</v>
      </c>
      <c r="C172" s="3">
        <f t="shared" si="2"/>
        <v>-3.9372994322389505E-2</v>
      </c>
    </row>
    <row r="173" spans="1:3" ht="15" customHeight="1" x14ac:dyDescent="0.25">
      <c r="A173" s="16">
        <v>42095</v>
      </c>
      <c r="B173" s="17">
        <v>77.16</v>
      </c>
      <c r="C173" s="3">
        <f t="shared" si="2"/>
        <v>-8.6085057175896412E-3</v>
      </c>
    </row>
    <row r="174" spans="1:3" ht="15" customHeight="1" x14ac:dyDescent="0.25">
      <c r="A174" s="16">
        <v>42125</v>
      </c>
      <c r="B174" s="17">
        <v>79.42</v>
      </c>
      <c r="C174" s="3">
        <f t="shared" si="2"/>
        <v>2.9289787454639778E-2</v>
      </c>
    </row>
    <row r="175" spans="1:3" ht="15" customHeight="1" x14ac:dyDescent="0.25">
      <c r="A175" s="16">
        <v>42156</v>
      </c>
      <c r="B175" s="17">
        <v>77.72</v>
      </c>
      <c r="C175" s="3">
        <f t="shared" si="2"/>
        <v>-2.1405187610173796E-2</v>
      </c>
    </row>
    <row r="176" spans="1:3" ht="15" customHeight="1" x14ac:dyDescent="0.25">
      <c r="A176" s="16">
        <v>42186</v>
      </c>
      <c r="B176" s="17">
        <v>76.06</v>
      </c>
      <c r="C176" s="3">
        <f t="shared" si="2"/>
        <v>-2.1358723623262951E-2</v>
      </c>
    </row>
  </sheetData>
  <mergeCells count="1">
    <mergeCell ref="F1:K1"/>
  </mergeCells>
  <pageMargins left="0.75" right="0.75" top="1" bottom="1" header="0.5" footer="0.5"/>
  <headerFooter alignWithMargins="0"/>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9"/>
    <col min="2" max="16384" width="30.7109375" style="8"/>
  </cols>
  <sheetData>
    <row r="1" spans="1:20" x14ac:dyDescent="0.25">
      <c r="A1" s="9" t="s">
        <v>12</v>
      </c>
      <c r="B1" s="8" t="s">
        <v>13</v>
      </c>
      <c r="C1" s="8" t="s">
        <v>3</v>
      </c>
      <c r="D1" s="8">
        <v>7</v>
      </c>
      <c r="E1" s="8" t="s">
        <v>4</v>
      </c>
      <c r="F1" s="8">
        <v>0</v>
      </c>
      <c r="G1" s="8" t="s">
        <v>5</v>
      </c>
      <c r="H1" s="8">
        <v>0</v>
      </c>
      <c r="I1" s="8" t="s">
        <v>6</v>
      </c>
      <c r="J1" s="8">
        <v>1</v>
      </c>
      <c r="K1" s="8" t="s">
        <v>7</v>
      </c>
      <c r="L1" s="8">
        <v>0</v>
      </c>
      <c r="M1" s="8" t="s">
        <v>8</v>
      </c>
      <c r="N1" s="8">
        <v>0</v>
      </c>
      <c r="O1" s="8" t="s">
        <v>9</v>
      </c>
      <c r="P1" s="8">
        <v>1</v>
      </c>
      <c r="Q1" s="8" t="s">
        <v>10</v>
      </c>
      <c r="R1" s="8">
        <v>0</v>
      </c>
      <c r="S1" s="8" t="s">
        <v>11</v>
      </c>
      <c r="T1" s="8">
        <v>0</v>
      </c>
    </row>
    <row r="2" spans="1:20" x14ac:dyDescent="0.25">
      <c r="A2" s="9" t="s">
        <v>14</v>
      </c>
      <c r="B2" s="8" t="s">
        <v>15</v>
      </c>
    </row>
    <row r="3" spans="1:20" x14ac:dyDescent="0.25">
      <c r="A3" s="9" t="s">
        <v>16</v>
      </c>
      <c r="B3" s="8" t="b">
        <f>IF(B10&gt;256,"TripUpST110AndEarlier",FALSE)</f>
        <v>0</v>
      </c>
    </row>
    <row r="4" spans="1:20" x14ac:dyDescent="0.25">
      <c r="A4" s="9" t="s">
        <v>17</v>
      </c>
      <c r="B4" s="8" t="s">
        <v>18</v>
      </c>
    </row>
    <row r="5" spans="1:20" x14ac:dyDescent="0.25">
      <c r="A5" s="9" t="s">
        <v>19</v>
      </c>
      <c r="B5" s="8" t="b">
        <v>1</v>
      </c>
    </row>
    <row r="6" spans="1:20" x14ac:dyDescent="0.25">
      <c r="A6" s="9" t="s">
        <v>20</v>
      </c>
      <c r="B6" s="8" t="b">
        <v>1</v>
      </c>
    </row>
    <row r="7" spans="1:20" x14ac:dyDescent="0.25">
      <c r="A7" s="9" t="s">
        <v>21</v>
      </c>
      <c r="B7" s="8">
        <f>Data!$A$1:$C$176</f>
        <v>28</v>
      </c>
    </row>
    <row r="8" spans="1:20" x14ac:dyDescent="0.25">
      <c r="A8" s="9" t="s">
        <v>22</v>
      </c>
      <c r="B8" s="8">
        <v>2</v>
      </c>
    </row>
    <row r="9" spans="1:20" x14ac:dyDescent="0.25">
      <c r="A9" s="9" t="s">
        <v>23</v>
      </c>
      <c r="B9" s="19">
        <f>1</f>
        <v>1</v>
      </c>
    </row>
    <row r="10" spans="1:20" x14ac:dyDescent="0.25">
      <c r="A10" s="9" t="s">
        <v>24</v>
      </c>
      <c r="B10" s="8">
        <v>3</v>
      </c>
    </row>
    <row r="12" spans="1:20" x14ac:dyDescent="0.25">
      <c r="A12" s="9" t="s">
        <v>25</v>
      </c>
      <c r="B12" s="8" t="s">
        <v>56</v>
      </c>
      <c r="C12" s="8" t="s">
        <v>26</v>
      </c>
      <c r="D12" s="8" t="s">
        <v>27</v>
      </c>
      <c r="E12" s="8" t="b">
        <v>1</v>
      </c>
      <c r="F12" s="8">
        <v>0</v>
      </c>
      <c r="G12" s="8">
        <v>4</v>
      </c>
      <c r="H12" s="8">
        <v>0</v>
      </c>
    </row>
    <row r="13" spans="1:20" x14ac:dyDescent="0.25">
      <c r="A13" s="9" t="s">
        <v>28</v>
      </c>
      <c r="B13" s="8">
        <f>Data!$A$1:$A$176</f>
        <v>37226</v>
      </c>
    </row>
    <row r="14" spans="1:20" x14ac:dyDescent="0.25">
      <c r="A14" s="9" t="s">
        <v>29</v>
      </c>
    </row>
    <row r="15" spans="1:20" x14ac:dyDescent="0.25">
      <c r="A15" s="9" t="s">
        <v>30</v>
      </c>
      <c r="B15" s="8" t="s">
        <v>57</v>
      </c>
      <c r="C15" s="8" t="s">
        <v>31</v>
      </c>
      <c r="D15" s="8" t="s">
        <v>32</v>
      </c>
      <c r="E15" s="8" t="b">
        <v>1</v>
      </c>
      <c r="F15" s="8">
        <v>0</v>
      </c>
      <c r="G15" s="8">
        <v>4</v>
      </c>
      <c r="H15" s="8">
        <v>0</v>
      </c>
    </row>
    <row r="16" spans="1:20" x14ac:dyDescent="0.25">
      <c r="A16" s="9" t="s">
        <v>33</v>
      </c>
      <c r="B16" s="8">
        <f>Data!$B$1:$B$176</f>
        <v>29.77</v>
      </c>
    </row>
    <row r="17" spans="1:8" x14ac:dyDescent="0.25">
      <c r="A17" s="9" t="s">
        <v>34</v>
      </c>
    </row>
    <row r="18" spans="1:8" x14ac:dyDescent="0.25">
      <c r="A18" s="9" t="s">
        <v>35</v>
      </c>
      <c r="B18" s="8" t="s">
        <v>58</v>
      </c>
      <c r="C18" s="8" t="s">
        <v>36</v>
      </c>
      <c r="D18" s="8" t="s">
        <v>37</v>
      </c>
      <c r="E18" s="8" t="b">
        <v>1</v>
      </c>
      <c r="F18" s="8">
        <v>0</v>
      </c>
      <c r="G18" s="8">
        <v>4</v>
      </c>
      <c r="H18" s="8">
        <v>0</v>
      </c>
    </row>
    <row r="19" spans="1:8" x14ac:dyDescent="0.25">
      <c r="A19" s="9" t="s">
        <v>38</v>
      </c>
      <c r="B19" s="8">
        <f>Data!$C$1:$C$176</f>
        <v>-0.14539579967689822</v>
      </c>
    </row>
    <row r="20" spans="1:8" x14ac:dyDescent="0.25">
      <c r="A20" s="9"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_STDS_DGFC831A</vt:lpstr>
      <vt:lpstr>ST_AdjustedClose</vt:lpstr>
      <vt:lpstr>ST_Month</vt:lpstr>
      <vt:lpstr>ST_Return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2007-05-15T19:05:28Z</dcterms:created>
  <dcterms:modified xsi:type="dcterms:W3CDTF">2016-01-23T17:05:00Z</dcterms:modified>
</cp:coreProperties>
</file>