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3" r:id="rId1"/>
    <sheet name="Data" sheetId="2" r:id="rId2"/>
    <sheet name="_STDS_DG118B070D" sheetId="6"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djustedClose">Data!$B$2:$B$176</definedName>
    <definedName name="ST_Month">Data!$A$2:$A$176</definedName>
    <definedName name="ST_Return">Data!$C$2:$C$176</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hidden="1">"U_x0001_VG127D9773115ECF0F_x0001_"</definedName>
    <definedName name="STWBD_StatToolsHistogram_VarSelectorDefaultDataSet" hidden="1">"DG118B070D"</definedName>
    <definedName name="STWBD_StatToolsHistogram_XAxisStyle" hidden="1">" 0"</definedName>
    <definedName name="STWBD_StatToolsHistogram_YAxisStyle" hidden="1">" 0"</definedName>
    <definedName name="STWBD_StatToolsTimeSeriesGraph_DefaultUseLabelVariable" hidden="1">"TRUE"</definedName>
    <definedName name="STWBD_StatToolsTimeSeriesGraph_HasDefaultInfo" hidden="1">"TRUE"</definedName>
    <definedName name="STWBD_StatToolsTimeSeriesGraph_LabelVariable" hidden="1">"U_x0001_VG293CB1F1132201E0_x0001_"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"U_x0001_VG127D9773115ECF0F_x0001_"</definedName>
    <definedName name="STWBD_StatToolsTimeSeriesGraph_VarSelectorDefaultDataSet" hidden="1">"DG118B070D"</definedName>
  </definedNames>
  <calcPr calcId="162913"/>
</workbook>
</file>

<file path=xl/calcChain.xml><?xml version="1.0" encoding="utf-8"?>
<calcChain xmlns="http://schemas.openxmlformats.org/spreadsheetml/2006/main">
  <c r="H32" i="2" l="1"/>
  <c r="H31" i="2"/>
  <c r="H30" i="2"/>
  <c r="H29" i="2"/>
  <c r="H28" i="2"/>
  <c r="H27" i="2"/>
  <c r="H26" i="2"/>
  <c r="H25" i="2"/>
  <c r="H24" i="2"/>
  <c r="B9" i="6"/>
  <c r="B19" i="6"/>
  <c r="B16" i="6"/>
  <c r="B13" i="6"/>
  <c r="B7" i="6"/>
  <c r="B3" i="6"/>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 r="I28" i="2"/>
  <c r="I30" i="2"/>
  <c r="I32" i="2"/>
  <c r="I26" i="2"/>
  <c r="I24" i="2"/>
  <c r="I29" i="2"/>
  <c r="I27" i="2"/>
  <c r="I25" i="2"/>
  <c r="I31" i="2"/>
  <c r="J31" i="2" l="1"/>
  <c r="J28" i="2"/>
  <c r="J27" i="2"/>
  <c r="J25" i="2"/>
  <c r="J26" i="2"/>
  <c r="J29" i="2"/>
  <c r="J24" i="2"/>
  <c r="J32" i="2"/>
  <c r="J30" i="2"/>
  <c r="K30" i="2" l="1"/>
  <c r="K32" i="2"/>
  <c r="K24" i="2"/>
  <c r="K29" i="2"/>
  <c r="K26" i="2"/>
  <c r="K25" i="2"/>
  <c r="K27" i="2"/>
  <c r="K28" i="2"/>
  <c r="K31" i="2"/>
  <c r="E2" i="2" l="1"/>
</calcChain>
</file>

<file path=xl/comments1.xml><?xml version="1.0" encoding="utf-8"?>
<comments xmlns="http://schemas.openxmlformats.org/spreadsheetml/2006/main">
  <authors>
    <author>Chris Albright</author>
  </authors>
  <commentList>
    <comment ref="B1" authorId="0" shapeId="0">
      <text>
        <r>
          <rPr>
            <b/>
            <sz val="8"/>
            <color indexed="81"/>
            <rFont val="Tahoma"/>
            <family val="2"/>
          </rPr>
          <t>Closing price of Mattel, adjusted for dividends and stock splits</t>
        </r>
        <r>
          <rPr>
            <sz val="8"/>
            <color indexed="81"/>
            <rFont val="Tahoma"/>
            <family val="2"/>
          </rPr>
          <t xml:space="preserve">
</t>
        </r>
      </text>
    </comment>
    <comment ref="E23" authorId="0" shapeId="0">
      <text>
        <r>
          <rPr>
            <b/>
            <u/>
            <sz val="9"/>
            <color indexed="81"/>
            <rFont val="Tahoma"/>
            <family val="2"/>
          </rPr>
          <t>StatTools Note:</t>
        </r>
        <r>
          <rPr>
            <sz val="9"/>
            <color indexed="81"/>
            <rFont val="Tahoma"/>
            <family val="2"/>
          </rPr>
          <t xml:space="preserve">
The bin placement will not update as data changes. Data that falls outside the current bin range will not be represented in the report or graph.</t>
        </r>
      </text>
    </comment>
    <comment ref="I23" authorId="0" shapeId="0">
      <text>
        <r>
          <rPr>
            <b/>
            <u/>
            <sz val="9"/>
            <color indexed="81"/>
            <rFont val="Tahoma"/>
            <family val="2"/>
          </rPr>
          <t>StatTools Educational Note:</t>
        </r>
        <r>
          <rPr>
            <sz val="9"/>
            <color indexed="81"/>
            <rFont val="Tahoma"/>
            <family val="2"/>
          </rPr>
          <t xml:space="preserve">
Frequency is the number of observations in the bin.</t>
        </r>
      </text>
    </comment>
    <comment ref="J23" authorId="0" shapeId="0">
      <text>
        <r>
          <rPr>
            <b/>
            <u/>
            <sz val="9"/>
            <color indexed="81"/>
            <rFont val="Tahoma"/>
            <family val="2"/>
          </rPr>
          <t>StatTools Educational Note:</t>
        </r>
        <r>
          <rPr>
            <sz val="9"/>
            <color indexed="81"/>
            <rFont val="Tahoma"/>
            <family val="2"/>
          </rPr>
          <t xml:space="preserve">
Relative frequency is the fraction of all observations that are in the bin.</t>
        </r>
      </text>
    </comment>
    <comment ref="K23" authorId="0" shapeId="0">
      <text>
        <r>
          <rPr>
            <b/>
            <u/>
            <sz val="9"/>
            <color indexed="81"/>
            <rFont val="Tahoma"/>
            <family val="2"/>
          </rPr>
          <t>StatTools Educational Note:</t>
        </r>
        <r>
          <rPr>
            <sz val="9"/>
            <color indexed="81"/>
            <rFont val="Tahoma"/>
            <family val="2"/>
          </rPr>
          <t xml:space="preserve">
Probability density is the same as Relative Frequency, but scaled so that the area under the histogram is 1.</t>
        </r>
      </text>
    </comment>
  </commentList>
</comments>
</file>

<file path=xl/sharedStrings.xml><?xml version="1.0" encoding="utf-8"?>
<sst xmlns="http://schemas.openxmlformats.org/spreadsheetml/2006/main" count="62" uniqueCount="62">
  <si>
    <t>Return</t>
  </si>
  <si>
    <t>Month</t>
  </si>
  <si>
    <t>Adjusted Close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</si>
  <si>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</si>
  <si>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</si>
  <si>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</si>
  <si>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</si>
  <si>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</si>
  <si>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</si>
  <si>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</si>
  <si>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</si>
  <si>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</si>
  <si>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</si>
  <si>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</si>
  <si>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</si>
  <si>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DG118B070D</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</si>
  <si>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</si>
  <si>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</si>
  <si>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</si>
  <si>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</si>
  <si>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</si>
  <si>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</si>
  <si>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</si>
  <si>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</si>
  <si>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</si>
  <si>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</si>
  <si>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</si>
  <si>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</si>
  <si>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</si>
  <si>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</si>
  <si>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</si>
  <si>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</si>
  <si>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ST_AdjustedClose</t>
  </si>
  <si>
    <t>2 : Ranges</t>
  </si>
  <si>
    <t>2 : MultiRefs</t>
  </si>
  <si>
    <t>3 : Info</t>
  </si>
  <si>
    <t>var3</t>
  </si>
  <si>
    <t>ST_Return</t>
  </si>
  <si>
    <t>3 : Ranges</t>
  </si>
  <si>
    <t>3 : MultiRefs</t>
  </si>
  <si>
    <t>Average return</t>
  </si>
  <si>
    <t>Histogram</t>
  </si>
  <si>
    <t>Bin Min</t>
  </si>
  <si>
    <t>Bin Max</t>
  </si>
  <si>
    <t>Bin Midpoint</t>
  </si>
  <si>
    <t>Freq.</t>
  </si>
  <si>
    <t>Rel. Freq.</t>
  </si>
  <si>
    <t>Prb. Density</t>
  </si>
  <si>
    <t>Return / Data Set #1</t>
  </si>
  <si>
    <t>Bin #1</t>
  </si>
  <si>
    <t>Bin #2</t>
  </si>
  <si>
    <t>Bin #3</t>
  </si>
  <si>
    <t>Bin #4</t>
  </si>
  <si>
    <t>Bin #5</t>
  </si>
  <si>
    <t>Bin #6</t>
  </si>
  <si>
    <t>Bin #7</t>
  </si>
  <si>
    <t>Bin #8</t>
  </si>
  <si>
    <t>VG293CB1F1132201E0</t>
  </si>
  <si>
    <t>VG1A2A6C4B312119E7</t>
  </si>
  <si>
    <t>VG127D9773115ECF0F</t>
  </si>
  <si>
    <t>Bin #9</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</si>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</sst>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
    <numFmt numFmtId="166" formatCode="0.0"/>
  </numFmts>
  <fonts count="12"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b/>
      <sz val="8"/>
      <color theme="1"/>
      <name val="Calibri"/>
      <family val="2"/>
      <scheme val="minor"/>
    </font>
    <font>
      <b/>
      <i/>
      <sz val="8"/>
      <color theme="1"/>
      <name val="Calibri"/>
      <family val="2"/>
      <scheme val="minor"/>
    </font>
    <font>
      <sz val="9"/>
      <color indexed="81"/>
      <name val="Tahoma"/>
      <family val="2"/>
    </font>
    <font>
      <b/>
      <u/>
      <sz val="9"/>
      <color indexed="81"/>
      <name val="Tahoma"/>
      <family val="2"/>
    </font>
  </fonts>
  <fills count="2">
    <fill>
      <patternFill patternType="none"/>
    </fill>
    <fill>
      <patternFill patternType="gray125"/>
    </fill>
  </fills>
  <borders count="2">
    <border>
      <left/>
      <right/>
      <top/>
      <bottom/>
      <diagonal/>
    </border>
    <border>
      <left/>
      <right/>
      <top/>
      <bottom style="double">
        <color rgb="FF000000"/>
      </bottom>
      <diagonal/>
    </border>
  </borders>
  <cellStyleXfs count="3">
    <xf numFmtId="0" fontId="0" fillId="0" borderId="0"/>
    <xf numFmtId="0" fontId="1" fillId="0" borderId="0"/>
    <xf numFmtId="9" fontId="4" fillId="0" borderId="0" applyFont="0" applyFill="0" applyBorder="0" applyAlignment="0" applyProtection="0"/>
  </cellStyleXfs>
  <cellXfs count="25">
    <xf numFmtId="0" fontId="0" fillId="0" borderId="0" xfId="0"/>
    <xf numFmtId="0" fontId="3" fillId="0" borderId="0" xfId="1" applyFont="1"/>
    <xf numFmtId="0" fontId="3" fillId="0" borderId="0" xfId="1" applyFont="1" applyAlignment="1">
      <alignment horizontal="right"/>
    </xf>
    <xf numFmtId="10" fontId="3" fillId="0" borderId="0" xfId="2" applyNumberFormat="1" applyFont="1"/>
    <xf numFmtId="0" fontId="5" fillId="0" borderId="0" xfId="0" applyFont="1" applyAlignment="1">
      <alignment horizontal="right"/>
    </xf>
    <xf numFmtId="0" fontId="2" fillId="0" borderId="0" xfId="1" applyFont="1" applyAlignment="1">
      <alignment horizontal="right"/>
    </xf>
    <xf numFmtId="0" fontId="5" fillId="0" borderId="0" xfId="0" applyFont="1" applyAlignment="1">
      <alignment horizontal="center"/>
    </xf>
    <xf numFmtId="17" fontId="0" fillId="0" borderId="0" xfId="0" applyNumberFormat="1" applyAlignment="1">
      <alignment horizontal="center"/>
    </xf>
    <xf numFmtId="1" fontId="3" fillId="0" borderId="0" xfId="1" applyNumberFormat="1" applyFont="1" applyAlignment="1">
      <alignment horizontal="center"/>
    </xf>
    <xf numFmtId="0" fontId="3" fillId="0" borderId="0" xfId="1" applyFont="1" applyAlignment="1">
      <alignment horizontal="center"/>
    </xf>
    <xf numFmtId="0" fontId="0" fillId="0" borderId="0" xfId="0" applyAlignment="1">
      <alignment horizontal="left"/>
    </xf>
    <xf numFmtId="0" fontId="5" fillId="0" borderId="0" xfId="0" applyFont="1" applyAlignment="1">
      <alignment horizontal="left"/>
    </xf>
    <xf numFmtId="0" fontId="2" fillId="0" borderId="0" xfId="1" applyFont="1"/>
    <xf numFmtId="0" fontId="0" fillId="0" borderId="0" xfId="0" applyAlignment="1">
      <alignment horizontal="center"/>
    </xf>
    <xf numFmtId="49" fontId="8" fillId="0" borderId="1" xfId="0" applyNumberFormat="1" applyFont="1" applyFill="1" applyBorder="1" applyAlignment="1">
      <alignment horizontal="center"/>
    </xf>
    <xf numFmtId="49" fontId="8" fillId="0" borderId="0" xfId="0" applyNumberFormat="1" applyFont="1" applyAlignment="1">
      <alignment horizontal="left"/>
    </xf>
    <xf numFmtId="49" fontId="9" fillId="0" borderId="0" xfId="0" applyNumberFormat="1" applyFont="1" applyAlignment="1">
      <alignment horizontal="left"/>
    </xf>
    <xf numFmtId="49" fontId="9" fillId="0" borderId="1" xfId="0" applyNumberFormat="1" applyFont="1" applyFill="1" applyBorder="1" applyAlignment="1">
      <alignment horizontal="left"/>
    </xf>
    <xf numFmtId="164" fontId="0" fillId="0" borderId="0" xfId="0" applyNumberFormat="1" applyAlignment="1">
      <alignment horizontal="center"/>
    </xf>
    <xf numFmtId="165" fontId="0" fillId="0" borderId="0" xfId="0" applyNumberFormat="1" applyAlignment="1">
      <alignment horizontal="center"/>
    </xf>
    <xf numFmtId="166" fontId="0" fillId="0" borderId="0" xfId="0" applyNumberFormat="1" applyAlignment="1">
      <alignment horizontal="center"/>
    </xf>
    <xf numFmtId="49" fontId="8" fillId="0" borderId="0" xfId="0" applyNumberFormat="1" applyFont="1" applyAlignment="1">
      <alignment horizontal="center"/>
    </xf>
    <xf numFmtId="2" fontId="0" fillId="0" borderId="0" xfId="0" applyNumberFormat="1" applyFill="1"/>
    <xf numFmtId="0" fontId="0" fillId="0" borderId="0" xfId="0" applyNumberFormat="1" applyAlignment="1">
      <alignment horizontal="left"/>
    </xf>
    <xf numFmtId="0" fontId="5" fillId="0" borderId="0" xfId="0" applyFont="1" applyAlignment="1">
      <alignment horizontal="center"/>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Return / Data Set #1</a:t>
            </a:r>
          </a:p>
        </c:rich>
      </c:tx>
      <c:layout/>
      <c:overlay val="0"/>
    </c:title>
    <c:autoTitleDeleted val="0"/>
    <c:plotArea>
      <c:layout/>
      <c:lineChart>
        <c:grouping val="standard"/>
        <c:varyColors val="0"/>
        <c:ser>
          <c:idx val="0"/>
          <c:order val="0"/>
          <c:tx>
            <c:strRef>
              <c:f>Data!$C$2</c:f>
              <c:strCache>
                <c:ptCount val="1"/>
              </c:strCache>
            </c:strRef>
          </c:tx>
          <c:spPr>
            <a:ln>
              <a:solidFill>
                <a:srgbClr val="333399"/>
              </a:solidFill>
              <a:prstDash val="solid"/>
            </a:ln>
          </c:spPr>
          <c:marker>
            <c:symbol val="diamond"/>
            <c:size val="3"/>
          </c:marker>
          <c:cat>
            <c:numRef>
              <c:f>Data!$A$2:$A$176</c:f>
              <c:numCache>
                <c:formatCode>mmm\-yy</c:formatCode>
                <c:ptCount val="175"/>
                <c:pt idx="0">
                  <c:v>36892</c:v>
                </c:pt>
                <c:pt idx="1">
                  <c:v>36923</c:v>
                </c:pt>
                <c:pt idx="2">
                  <c:v>36951</c:v>
                </c:pt>
                <c:pt idx="3">
                  <c:v>36982</c:v>
                </c:pt>
                <c:pt idx="4">
                  <c:v>37012</c:v>
                </c:pt>
                <c:pt idx="5">
                  <c:v>37043</c:v>
                </c:pt>
                <c:pt idx="6">
                  <c:v>37073</c:v>
                </c:pt>
                <c:pt idx="7">
                  <c:v>37104</c:v>
                </c:pt>
                <c:pt idx="8">
                  <c:v>37135</c:v>
                </c:pt>
                <c:pt idx="9">
                  <c:v>37165</c:v>
                </c:pt>
                <c:pt idx="10">
                  <c:v>37196</c:v>
                </c:pt>
                <c:pt idx="11">
                  <c:v>37226</c:v>
                </c:pt>
                <c:pt idx="12">
                  <c:v>37257</c:v>
                </c:pt>
                <c:pt idx="13">
                  <c:v>37288</c:v>
                </c:pt>
                <c:pt idx="14">
                  <c:v>37316</c:v>
                </c:pt>
                <c:pt idx="15">
                  <c:v>37347</c:v>
                </c:pt>
                <c:pt idx="16">
                  <c:v>37377</c:v>
                </c:pt>
                <c:pt idx="17">
                  <c:v>37408</c:v>
                </c:pt>
                <c:pt idx="18">
                  <c:v>37438</c:v>
                </c:pt>
                <c:pt idx="19">
                  <c:v>37469</c:v>
                </c:pt>
                <c:pt idx="20">
                  <c:v>37500</c:v>
                </c:pt>
                <c:pt idx="21">
                  <c:v>37530</c:v>
                </c:pt>
                <c:pt idx="22">
                  <c:v>37561</c:v>
                </c:pt>
                <c:pt idx="23">
                  <c:v>37591</c:v>
                </c:pt>
                <c:pt idx="24">
                  <c:v>37622</c:v>
                </c:pt>
                <c:pt idx="25">
                  <c:v>37653</c:v>
                </c:pt>
                <c:pt idx="26">
                  <c:v>37681</c:v>
                </c:pt>
                <c:pt idx="27">
                  <c:v>37712</c:v>
                </c:pt>
                <c:pt idx="28">
                  <c:v>37742</c:v>
                </c:pt>
                <c:pt idx="29">
                  <c:v>37773</c:v>
                </c:pt>
                <c:pt idx="30">
                  <c:v>37803</c:v>
                </c:pt>
                <c:pt idx="31">
                  <c:v>37834</c:v>
                </c:pt>
                <c:pt idx="32">
                  <c:v>37865</c:v>
                </c:pt>
                <c:pt idx="33">
                  <c:v>37895</c:v>
                </c:pt>
                <c:pt idx="34">
                  <c:v>37926</c:v>
                </c:pt>
                <c:pt idx="35">
                  <c:v>37956</c:v>
                </c:pt>
                <c:pt idx="36">
                  <c:v>37987</c:v>
                </c:pt>
                <c:pt idx="37">
                  <c:v>38018</c:v>
                </c:pt>
                <c:pt idx="38">
                  <c:v>38047</c:v>
                </c:pt>
                <c:pt idx="39">
                  <c:v>38078</c:v>
                </c:pt>
                <c:pt idx="40">
                  <c:v>38108</c:v>
                </c:pt>
                <c:pt idx="41">
                  <c:v>38139</c:v>
                </c:pt>
                <c:pt idx="42">
                  <c:v>38169</c:v>
                </c:pt>
                <c:pt idx="43">
                  <c:v>38200</c:v>
                </c:pt>
                <c:pt idx="44">
                  <c:v>38231</c:v>
                </c:pt>
                <c:pt idx="45">
                  <c:v>38261</c:v>
                </c:pt>
                <c:pt idx="46">
                  <c:v>38292</c:v>
                </c:pt>
                <c:pt idx="47">
                  <c:v>38322</c:v>
                </c:pt>
                <c:pt idx="48">
                  <c:v>38353</c:v>
                </c:pt>
                <c:pt idx="49">
                  <c:v>38384</c:v>
                </c:pt>
                <c:pt idx="50">
                  <c:v>38412</c:v>
                </c:pt>
                <c:pt idx="51">
                  <c:v>38443</c:v>
                </c:pt>
                <c:pt idx="52">
                  <c:v>38473</c:v>
                </c:pt>
                <c:pt idx="53">
                  <c:v>38504</c:v>
                </c:pt>
                <c:pt idx="54">
                  <c:v>38534</c:v>
                </c:pt>
                <c:pt idx="55">
                  <c:v>38565</c:v>
                </c:pt>
                <c:pt idx="56">
                  <c:v>38596</c:v>
                </c:pt>
                <c:pt idx="57">
                  <c:v>38626</c:v>
                </c:pt>
                <c:pt idx="58">
                  <c:v>38657</c:v>
                </c:pt>
                <c:pt idx="59">
                  <c:v>38687</c:v>
                </c:pt>
                <c:pt idx="60">
                  <c:v>38718</c:v>
                </c:pt>
                <c:pt idx="61">
                  <c:v>38749</c:v>
                </c:pt>
                <c:pt idx="62">
                  <c:v>38777</c:v>
                </c:pt>
                <c:pt idx="63">
                  <c:v>38808</c:v>
                </c:pt>
                <c:pt idx="64">
                  <c:v>38838</c:v>
                </c:pt>
                <c:pt idx="65">
                  <c:v>38869</c:v>
                </c:pt>
                <c:pt idx="66">
                  <c:v>38899</c:v>
                </c:pt>
                <c:pt idx="67">
                  <c:v>38930</c:v>
                </c:pt>
                <c:pt idx="68">
                  <c:v>38961</c:v>
                </c:pt>
                <c:pt idx="69">
                  <c:v>38991</c:v>
                </c:pt>
                <c:pt idx="70">
                  <c:v>39022</c:v>
                </c:pt>
                <c:pt idx="71">
                  <c:v>39052</c:v>
                </c:pt>
                <c:pt idx="72">
                  <c:v>39083</c:v>
                </c:pt>
                <c:pt idx="73">
                  <c:v>39114</c:v>
                </c:pt>
                <c:pt idx="74">
                  <c:v>39142</c:v>
                </c:pt>
                <c:pt idx="75">
                  <c:v>39173</c:v>
                </c:pt>
                <c:pt idx="76">
                  <c:v>39203</c:v>
                </c:pt>
                <c:pt idx="77">
                  <c:v>39234</c:v>
                </c:pt>
                <c:pt idx="78">
                  <c:v>39264</c:v>
                </c:pt>
                <c:pt idx="79">
                  <c:v>39295</c:v>
                </c:pt>
                <c:pt idx="80">
                  <c:v>39326</c:v>
                </c:pt>
                <c:pt idx="81">
                  <c:v>39356</c:v>
                </c:pt>
                <c:pt idx="82">
                  <c:v>39387</c:v>
                </c:pt>
                <c:pt idx="83">
                  <c:v>39417</c:v>
                </c:pt>
                <c:pt idx="84">
                  <c:v>39448</c:v>
                </c:pt>
                <c:pt idx="85">
                  <c:v>39479</c:v>
                </c:pt>
                <c:pt idx="86">
                  <c:v>39508</c:v>
                </c:pt>
                <c:pt idx="87">
                  <c:v>39539</c:v>
                </c:pt>
                <c:pt idx="88">
                  <c:v>39569</c:v>
                </c:pt>
                <c:pt idx="89">
                  <c:v>39600</c:v>
                </c:pt>
                <c:pt idx="90">
                  <c:v>39630</c:v>
                </c:pt>
                <c:pt idx="91">
                  <c:v>39661</c:v>
                </c:pt>
                <c:pt idx="92">
                  <c:v>39692</c:v>
                </c:pt>
                <c:pt idx="93">
                  <c:v>39722</c:v>
                </c:pt>
                <c:pt idx="94">
                  <c:v>39753</c:v>
                </c:pt>
                <c:pt idx="95">
                  <c:v>39783</c:v>
                </c:pt>
                <c:pt idx="96">
                  <c:v>39814</c:v>
                </c:pt>
                <c:pt idx="97">
                  <c:v>39845</c:v>
                </c:pt>
                <c:pt idx="98">
                  <c:v>39873</c:v>
                </c:pt>
                <c:pt idx="99">
                  <c:v>39904</c:v>
                </c:pt>
                <c:pt idx="100">
                  <c:v>39934</c:v>
                </c:pt>
                <c:pt idx="101">
                  <c:v>39965</c:v>
                </c:pt>
                <c:pt idx="102">
                  <c:v>39995</c:v>
                </c:pt>
                <c:pt idx="103">
                  <c:v>40026</c:v>
                </c:pt>
                <c:pt idx="104">
                  <c:v>40057</c:v>
                </c:pt>
                <c:pt idx="105">
                  <c:v>40087</c:v>
                </c:pt>
                <c:pt idx="106">
                  <c:v>40118</c:v>
                </c:pt>
                <c:pt idx="107">
                  <c:v>40148</c:v>
                </c:pt>
                <c:pt idx="108">
                  <c:v>40179</c:v>
                </c:pt>
                <c:pt idx="109">
                  <c:v>40210</c:v>
                </c:pt>
                <c:pt idx="110">
                  <c:v>40238</c:v>
                </c:pt>
                <c:pt idx="111">
                  <c:v>40269</c:v>
                </c:pt>
                <c:pt idx="112">
                  <c:v>40299</c:v>
                </c:pt>
                <c:pt idx="113">
                  <c:v>40330</c:v>
                </c:pt>
                <c:pt idx="114">
                  <c:v>40360</c:v>
                </c:pt>
                <c:pt idx="115">
                  <c:v>40391</c:v>
                </c:pt>
                <c:pt idx="116">
                  <c:v>40422</c:v>
                </c:pt>
                <c:pt idx="117">
                  <c:v>40452</c:v>
                </c:pt>
                <c:pt idx="118">
                  <c:v>40483</c:v>
                </c:pt>
                <c:pt idx="119">
                  <c:v>40513</c:v>
                </c:pt>
                <c:pt idx="120">
                  <c:v>40544</c:v>
                </c:pt>
                <c:pt idx="121">
                  <c:v>40575</c:v>
                </c:pt>
                <c:pt idx="122">
                  <c:v>40603</c:v>
                </c:pt>
                <c:pt idx="123">
                  <c:v>40634</c:v>
                </c:pt>
                <c:pt idx="124">
                  <c:v>40664</c:v>
                </c:pt>
                <c:pt idx="125">
                  <c:v>40695</c:v>
                </c:pt>
                <c:pt idx="126">
                  <c:v>40725</c:v>
                </c:pt>
                <c:pt idx="127">
                  <c:v>40756</c:v>
                </c:pt>
                <c:pt idx="128">
                  <c:v>40787</c:v>
                </c:pt>
                <c:pt idx="129">
                  <c:v>40817</c:v>
                </c:pt>
                <c:pt idx="130">
                  <c:v>40848</c:v>
                </c:pt>
                <c:pt idx="131">
                  <c:v>40878</c:v>
                </c:pt>
                <c:pt idx="132">
                  <c:v>40909</c:v>
                </c:pt>
                <c:pt idx="133">
                  <c:v>40940</c:v>
                </c:pt>
                <c:pt idx="134">
                  <c:v>40969</c:v>
                </c:pt>
                <c:pt idx="135">
                  <c:v>41000</c:v>
                </c:pt>
                <c:pt idx="136">
                  <c:v>41030</c:v>
                </c:pt>
                <c:pt idx="137">
                  <c:v>41061</c:v>
                </c:pt>
                <c:pt idx="138">
                  <c:v>41091</c:v>
                </c:pt>
                <c:pt idx="139">
                  <c:v>41122</c:v>
                </c:pt>
                <c:pt idx="140">
                  <c:v>41153</c:v>
                </c:pt>
                <c:pt idx="141">
                  <c:v>41183</c:v>
                </c:pt>
                <c:pt idx="142">
                  <c:v>41214</c:v>
                </c:pt>
                <c:pt idx="143">
                  <c:v>41244</c:v>
                </c:pt>
                <c:pt idx="144">
                  <c:v>41275</c:v>
                </c:pt>
                <c:pt idx="145">
                  <c:v>41306</c:v>
                </c:pt>
                <c:pt idx="146">
                  <c:v>41334</c:v>
                </c:pt>
                <c:pt idx="147">
                  <c:v>41365</c:v>
                </c:pt>
                <c:pt idx="148">
                  <c:v>41395</c:v>
                </c:pt>
                <c:pt idx="149">
                  <c:v>41426</c:v>
                </c:pt>
                <c:pt idx="150">
                  <c:v>41456</c:v>
                </c:pt>
                <c:pt idx="151">
                  <c:v>41487</c:v>
                </c:pt>
                <c:pt idx="152">
                  <c:v>41518</c:v>
                </c:pt>
                <c:pt idx="153">
                  <c:v>41548</c:v>
                </c:pt>
                <c:pt idx="154">
                  <c:v>41579</c:v>
                </c:pt>
                <c:pt idx="155">
                  <c:v>41609</c:v>
                </c:pt>
                <c:pt idx="156">
                  <c:v>41640</c:v>
                </c:pt>
                <c:pt idx="157">
                  <c:v>41671</c:v>
                </c:pt>
                <c:pt idx="158">
                  <c:v>41699</c:v>
                </c:pt>
                <c:pt idx="159">
                  <c:v>41730</c:v>
                </c:pt>
                <c:pt idx="160">
                  <c:v>41760</c:v>
                </c:pt>
                <c:pt idx="161">
                  <c:v>41791</c:v>
                </c:pt>
                <c:pt idx="162">
                  <c:v>41821</c:v>
                </c:pt>
                <c:pt idx="163">
                  <c:v>41852</c:v>
                </c:pt>
                <c:pt idx="164">
                  <c:v>41883</c:v>
                </c:pt>
                <c:pt idx="165">
                  <c:v>41913</c:v>
                </c:pt>
                <c:pt idx="166">
                  <c:v>41944</c:v>
                </c:pt>
                <c:pt idx="167">
                  <c:v>41974</c:v>
                </c:pt>
                <c:pt idx="168">
                  <c:v>42005</c:v>
                </c:pt>
                <c:pt idx="169">
                  <c:v>42036</c:v>
                </c:pt>
                <c:pt idx="170">
                  <c:v>42064</c:v>
                </c:pt>
                <c:pt idx="171">
                  <c:v>42095</c:v>
                </c:pt>
                <c:pt idx="172">
                  <c:v>42125</c:v>
                </c:pt>
                <c:pt idx="173">
                  <c:v>42156</c:v>
                </c:pt>
                <c:pt idx="174">
                  <c:v>42186</c:v>
                </c:pt>
              </c:numCache>
            </c:numRef>
          </c:cat>
          <c:val>
            <c:numRef>
              <c:f>Data!$C$3:$C$176</c:f>
              <c:numCache>
                <c:formatCode>0.00%</c:formatCode>
                <c:ptCount val="174"/>
                <c:pt idx="0">
                  <c:v>0.14131607335490837</c:v>
                </c:pt>
                <c:pt idx="1">
                  <c:v>4.5368620037807221E-2</c:v>
                </c:pt>
                <c:pt idx="2">
                  <c:v>-8.9511754068716115E-2</c:v>
                </c:pt>
                <c:pt idx="3">
                  <c:v>0.10228401191658384</c:v>
                </c:pt>
                <c:pt idx="4">
                  <c:v>6.3063063063063154E-2</c:v>
                </c:pt>
                <c:pt idx="5">
                  <c:v>-5.4237288135593267E-2</c:v>
                </c:pt>
                <c:pt idx="6">
                  <c:v>5.37634408602155E-3</c:v>
                </c:pt>
                <c:pt idx="7">
                  <c:v>-0.12566844919786097</c:v>
                </c:pt>
                <c:pt idx="8">
                  <c:v>0.20897043832823636</c:v>
                </c:pt>
                <c:pt idx="9">
                  <c:v>-2.4451939291736859E-2</c:v>
                </c:pt>
                <c:pt idx="10">
                  <c:v>-6.5687121866897125E-2</c:v>
                </c:pt>
                <c:pt idx="11">
                  <c:v>0.10453283996299713</c:v>
                </c:pt>
                <c:pt idx="12">
                  <c:v>-2.5125628140702985E-3</c:v>
                </c:pt>
                <c:pt idx="13">
                  <c:v>9.907640638119225E-2</c:v>
                </c:pt>
                <c:pt idx="14">
                  <c:v>-9.1673032849502838E-3</c:v>
                </c:pt>
                <c:pt idx="15">
                  <c:v>2.8527370855821063E-2</c:v>
                </c:pt>
                <c:pt idx="16">
                  <c:v>-7.4962518740629416E-3</c:v>
                </c:pt>
                <c:pt idx="17">
                  <c:v>-0.10725075528700906</c:v>
                </c:pt>
                <c:pt idx="18">
                  <c:v>3.2994923857868071E-2</c:v>
                </c:pt>
                <c:pt idx="19">
                  <c:v>-7.2891072891072939E-2</c:v>
                </c:pt>
                <c:pt idx="20">
                  <c:v>1.9434628975264916E-2</c:v>
                </c:pt>
                <c:pt idx="21">
                  <c:v>0.12564991334488745</c:v>
                </c:pt>
                <c:pt idx="22">
                  <c:v>-7.1593533487297897E-2</c:v>
                </c:pt>
                <c:pt idx="23">
                  <c:v>4.4776119402985003E-2</c:v>
                </c:pt>
                <c:pt idx="24">
                  <c:v>6.5873015873015875E-2</c:v>
                </c:pt>
                <c:pt idx="25">
                  <c:v>5.5100521221146705E-2</c:v>
                </c:pt>
                <c:pt idx="26">
                  <c:v>-3.3874382498235739E-2</c:v>
                </c:pt>
                <c:pt idx="27">
                  <c:v>-1.0226442658875004E-2</c:v>
                </c:pt>
                <c:pt idx="28">
                  <c:v>-0.12029520295202957</c:v>
                </c:pt>
                <c:pt idx="29">
                  <c:v>2.6845637583892641E-2</c:v>
                </c:pt>
                <c:pt idx="30">
                  <c:v>-5.7189542483660361E-3</c:v>
                </c:pt>
                <c:pt idx="31">
                  <c:v>-1.889893179950702E-2</c:v>
                </c:pt>
                <c:pt idx="32">
                  <c:v>2.0938023450586266E-2</c:v>
                </c:pt>
                <c:pt idx="33">
                  <c:v>4.5939294503691594E-2</c:v>
                </c:pt>
                <c:pt idx="34">
                  <c:v>-2.8235294117647015E-2</c:v>
                </c:pt>
                <c:pt idx="35">
                  <c:v>-1.8563357546408428E-2</c:v>
                </c:pt>
                <c:pt idx="36">
                  <c:v>4.93421052631583E-3</c:v>
                </c:pt>
                <c:pt idx="37">
                  <c:v>-2.9459901800327429E-2</c:v>
                </c:pt>
                <c:pt idx="38">
                  <c:v>-8.0101180438448508E-2</c:v>
                </c:pt>
                <c:pt idx="39">
                  <c:v>3.0247479376718612E-2</c:v>
                </c:pt>
                <c:pt idx="40">
                  <c:v>4.4483985765124558E-2</c:v>
                </c:pt>
                <c:pt idx="41">
                  <c:v>-4.0034071550255589E-2</c:v>
                </c:pt>
                <c:pt idx="42">
                  <c:v>-8.1632653061224483E-2</c:v>
                </c:pt>
                <c:pt idx="43">
                  <c:v>0.12657004830917878</c:v>
                </c:pt>
                <c:pt idx="44">
                  <c:v>-3.4305317324185278E-2</c:v>
                </c:pt>
                <c:pt idx="45">
                  <c:v>8.2593250444049707E-2</c:v>
                </c:pt>
                <c:pt idx="46">
                  <c:v>5.3322395406070582E-2</c:v>
                </c:pt>
                <c:pt idx="47">
                  <c:v>-2.3364485981307915E-3</c:v>
                </c:pt>
                <c:pt idx="48">
                  <c:v>7.5722092115534642E-2</c:v>
                </c:pt>
                <c:pt idx="49">
                  <c:v>2.0319303338171345E-2</c:v>
                </c:pt>
                <c:pt idx="50">
                  <c:v>-0.15433854907539116</c:v>
                </c:pt>
                <c:pt idx="51">
                  <c:v>6.7283431455004263E-3</c:v>
                </c:pt>
                <c:pt idx="52">
                  <c:v>6.6833751044277417E-3</c:v>
                </c:pt>
                <c:pt idx="53">
                  <c:v>1.9087136929460468E-2</c:v>
                </c:pt>
                <c:pt idx="54">
                  <c:v>-3.2573289902280013E-2</c:v>
                </c:pt>
                <c:pt idx="55">
                  <c:v>-7.4915824915824963E-2</c:v>
                </c:pt>
                <c:pt idx="56">
                  <c:v>-0.11555959963603271</c:v>
                </c:pt>
                <c:pt idx="57">
                  <c:v>0.16255144032921812</c:v>
                </c:pt>
                <c:pt idx="58">
                  <c:v>-4.9557522123893846E-2</c:v>
                </c:pt>
                <c:pt idx="59">
                  <c:v>4.2830540037243861E-2</c:v>
                </c:pt>
                <c:pt idx="60">
                  <c:v>2.142857142857145E-2</c:v>
                </c:pt>
                <c:pt idx="61">
                  <c:v>7.517482517482528E-2</c:v>
                </c:pt>
                <c:pt idx="62">
                  <c:v>-0.10731707317073172</c:v>
                </c:pt>
                <c:pt idx="63">
                  <c:v>3.9162112932604708E-2</c:v>
                </c:pt>
                <c:pt idx="64">
                  <c:v>-1.7528483786152436E-2</c:v>
                </c:pt>
                <c:pt idx="65">
                  <c:v>9.1882247992863444E-2</c:v>
                </c:pt>
                <c:pt idx="66">
                  <c:v>4.4934640522875727E-2</c:v>
                </c:pt>
                <c:pt idx="67">
                  <c:v>4.5347928068803764E-2</c:v>
                </c:pt>
                <c:pt idx="68">
                  <c:v>0.14884068810770384</c:v>
                </c:pt>
                <c:pt idx="69">
                  <c:v>-1.3020833333333057E-3</c:v>
                </c:pt>
                <c:pt idx="70">
                  <c:v>3.259452411994785E-2</c:v>
                </c:pt>
                <c:pt idx="71">
                  <c:v>7.5126262626262708E-2</c:v>
                </c:pt>
                <c:pt idx="72">
                  <c:v>6.7527891955372787E-2</c:v>
                </c:pt>
                <c:pt idx="73">
                  <c:v>5.9955995599559948E-2</c:v>
                </c:pt>
                <c:pt idx="74">
                  <c:v>2.6466009340944556E-2</c:v>
                </c:pt>
                <c:pt idx="75">
                  <c:v>-1.0111223458038566E-2</c:v>
                </c:pt>
                <c:pt idx="76">
                  <c:v>-9.7037793667007086E-2</c:v>
                </c:pt>
                <c:pt idx="77">
                  <c:v>-9.389140271493214E-2</c:v>
                </c:pt>
                <c:pt idx="78">
                  <c:v>-5.6179775280898903E-2</c:v>
                </c:pt>
                <c:pt idx="79">
                  <c:v>8.4656084656084624E-2</c:v>
                </c:pt>
                <c:pt idx="80">
                  <c:v>-0.10975609756097555</c:v>
                </c:pt>
                <c:pt idx="81">
                  <c:v>-7.534246575342427E-3</c:v>
                </c:pt>
                <c:pt idx="82">
                  <c:v>-4.7619047619047582E-2</c:v>
                </c:pt>
                <c:pt idx="83">
                  <c:v>0.10362318840579708</c:v>
                </c:pt>
                <c:pt idx="84">
                  <c:v>-8.0105055810899578E-2</c:v>
                </c:pt>
                <c:pt idx="85">
                  <c:v>2.997858672376873E-2</c:v>
                </c:pt>
                <c:pt idx="86">
                  <c:v>-5.8212058212058201E-2</c:v>
                </c:pt>
                <c:pt idx="87">
                  <c:v>7.4319352465047811E-2</c:v>
                </c:pt>
                <c:pt idx="88">
                  <c:v>-0.14999999999999997</c:v>
                </c:pt>
                <c:pt idx="89">
                  <c:v>0.17163577759871063</c:v>
                </c:pt>
                <c:pt idx="90">
                  <c:v>-3.6451169188445626E-2</c:v>
                </c:pt>
                <c:pt idx="91">
                  <c:v>-6.6381156316916462E-2</c:v>
                </c:pt>
                <c:pt idx="92">
                  <c:v>-0.1681957186544342</c:v>
                </c:pt>
                <c:pt idx="93">
                  <c:v>-8.915441176470594E-2</c:v>
                </c:pt>
                <c:pt idx="94">
                  <c:v>0.24016145307769918</c:v>
                </c:pt>
                <c:pt idx="95">
                  <c:v>-0.11310008136696492</c:v>
                </c:pt>
                <c:pt idx="96">
                  <c:v>-0.16605504587155967</c:v>
                </c:pt>
                <c:pt idx="97">
                  <c:v>-2.6402640264026427E-2</c:v>
                </c:pt>
                <c:pt idx="98">
                  <c:v>0.29830508474576278</c:v>
                </c:pt>
                <c:pt idx="99">
                  <c:v>4.3516100957354219E-2</c:v>
                </c:pt>
                <c:pt idx="100">
                  <c:v>2.7522935779816519E-2</c:v>
                </c:pt>
                <c:pt idx="101">
                  <c:v>9.5779220779220756E-2</c:v>
                </c:pt>
                <c:pt idx="102">
                  <c:v>2.2962962962963001E-2</c:v>
                </c:pt>
                <c:pt idx="103">
                  <c:v>2.6792179580014425E-2</c:v>
                </c:pt>
                <c:pt idx="104">
                  <c:v>2.5387870239774291E-2</c:v>
                </c:pt>
                <c:pt idx="105">
                  <c:v>6.6712517193947773E-2</c:v>
                </c:pt>
                <c:pt idx="106">
                  <c:v>2.7079303675048353E-2</c:v>
                </c:pt>
                <c:pt idx="107">
                  <c:v>-1.3182674199623294E-2</c:v>
                </c:pt>
                <c:pt idx="108">
                  <c:v>0.11513994910941479</c:v>
                </c:pt>
                <c:pt idx="109">
                  <c:v>3.4227039361095141E-2</c:v>
                </c:pt>
                <c:pt idx="110">
                  <c:v>1.2134583563155126E-2</c:v>
                </c:pt>
                <c:pt idx="111">
                  <c:v>-5.8855585831062769E-2</c:v>
                </c:pt>
                <c:pt idx="112">
                  <c:v>-2.3161551823972126E-2</c:v>
                </c:pt>
                <c:pt idx="113">
                  <c:v>0</c:v>
                </c:pt>
                <c:pt idx="114">
                  <c:v>-8.2987551867220247E-3</c:v>
                </c:pt>
                <c:pt idx="115">
                  <c:v>0.11775254034668253</c:v>
                </c:pt>
                <c:pt idx="116">
                  <c:v>-5.3475935828875866E-3</c:v>
                </c:pt>
                <c:pt idx="117">
                  <c:v>0.1075268817204301</c:v>
                </c:pt>
                <c:pt idx="118">
                  <c:v>1.650485436893203E-2</c:v>
                </c:pt>
                <c:pt idx="119">
                  <c:v>-6.8767908309455644E-2</c:v>
                </c:pt>
                <c:pt idx="120">
                  <c:v>6.8205128205128113E-2</c:v>
                </c:pt>
                <c:pt idx="121">
                  <c:v>-5.2808449351896035E-3</c:v>
                </c:pt>
                <c:pt idx="122">
                  <c:v>7.1911196911197017E-2</c:v>
                </c:pt>
                <c:pt idx="123">
                  <c:v>-3.6019810895993628E-3</c:v>
                </c:pt>
                <c:pt idx="124">
                  <c:v>4.1572525982828817E-2</c:v>
                </c:pt>
                <c:pt idx="125">
                  <c:v>-3.0368763557483698E-2</c:v>
                </c:pt>
                <c:pt idx="126">
                  <c:v>1.700223713646528E-2</c:v>
                </c:pt>
                <c:pt idx="127">
                  <c:v>-3.6515618125824982E-2</c:v>
                </c:pt>
                <c:pt idx="128">
                  <c:v>9.0867579908675902E-2</c:v>
                </c:pt>
                <c:pt idx="129">
                  <c:v>2.8882377563834143E-2</c:v>
                </c:pt>
                <c:pt idx="130">
                  <c:v>-3.6615134255492218E-2</c:v>
                </c:pt>
                <c:pt idx="131">
                  <c:v>0.11697635135135133</c:v>
                </c:pt>
                <c:pt idx="132">
                  <c:v>5.6332703213610662E-2</c:v>
                </c:pt>
                <c:pt idx="133">
                  <c:v>3.7580529706513856E-2</c:v>
                </c:pt>
                <c:pt idx="134">
                  <c:v>-1.7247326664366043E-3</c:v>
                </c:pt>
                <c:pt idx="135">
                  <c:v>-6.4270905321354627E-2</c:v>
                </c:pt>
                <c:pt idx="136">
                  <c:v>4.2097488921713465E-2</c:v>
                </c:pt>
                <c:pt idx="137">
                  <c:v>8.4337349397590453E-2</c:v>
                </c:pt>
                <c:pt idx="138">
                  <c:v>7.8431372549019086E-3</c:v>
                </c:pt>
                <c:pt idx="139">
                  <c:v>9.4033722438391417E-3</c:v>
                </c:pt>
                <c:pt idx="140">
                  <c:v>3.6941856729842668E-2</c:v>
                </c:pt>
                <c:pt idx="141">
                  <c:v>2.8500619578686544E-2</c:v>
                </c:pt>
                <c:pt idx="142">
                  <c:v>-2.3795180722891753E-2</c:v>
                </c:pt>
                <c:pt idx="143">
                  <c:v>2.746066029003396E-2</c:v>
                </c:pt>
                <c:pt idx="144">
                  <c:v>9.2492492492492667E-2</c:v>
                </c:pt>
                <c:pt idx="145">
                  <c:v>7.4216602528861891E-2</c:v>
                </c:pt>
                <c:pt idx="146">
                  <c:v>4.3244626407369625E-2</c:v>
                </c:pt>
                <c:pt idx="147">
                  <c:v>-1.226391954868776E-2</c:v>
                </c:pt>
                <c:pt idx="148">
                  <c:v>1.2416190712689346E-2</c:v>
                </c:pt>
                <c:pt idx="149">
                  <c:v>-7.2357125337257855E-2</c:v>
                </c:pt>
                <c:pt idx="150">
                  <c:v>-2.8027498677948237E-2</c:v>
                </c:pt>
                <c:pt idx="151">
                  <c:v>3.4004352557127311E-2</c:v>
                </c:pt>
                <c:pt idx="152">
                  <c:v>5.9721126019468648E-2</c:v>
                </c:pt>
                <c:pt idx="153">
                  <c:v>5.0893743793445807E-2</c:v>
                </c:pt>
                <c:pt idx="154">
                  <c:v>2.8348688873139686E-2</c:v>
                </c:pt>
                <c:pt idx="155">
                  <c:v>-0.20468642315644392</c:v>
                </c:pt>
                <c:pt idx="156">
                  <c:v>-3.7550548815712148E-3</c:v>
                </c:pt>
                <c:pt idx="157">
                  <c:v>7.5094230211655441E-2</c:v>
                </c:pt>
                <c:pt idx="158">
                  <c:v>-2.2114347357065814E-2</c:v>
                </c:pt>
                <c:pt idx="159">
                  <c:v>-2.7578599007164952E-4</c:v>
                </c:pt>
                <c:pt idx="160">
                  <c:v>3.862068965517257E-3</c:v>
                </c:pt>
                <c:pt idx="161">
                  <c:v>-9.1233855454795273E-2</c:v>
                </c:pt>
                <c:pt idx="162">
                  <c:v>-1.5421832476564801E-2</c:v>
                </c:pt>
                <c:pt idx="163">
                  <c:v>-0.11148648648648656</c:v>
                </c:pt>
                <c:pt idx="164">
                  <c:v>1.3826477704804652E-2</c:v>
                </c:pt>
                <c:pt idx="165">
                  <c:v>2.7957722468462336E-2</c:v>
                </c:pt>
                <c:pt idx="166">
                  <c:v>-1.9237147595356496E-2</c:v>
                </c:pt>
                <c:pt idx="167">
                  <c:v>-0.13087588772404468</c:v>
                </c:pt>
                <c:pt idx="168">
                  <c:v>-7.7821011673151474E-3</c:v>
                </c:pt>
                <c:pt idx="169">
                  <c:v>-0.13176470588235292</c:v>
                </c:pt>
                <c:pt idx="170">
                  <c:v>0.23215898825654926</c:v>
                </c:pt>
                <c:pt idx="171">
                  <c:v>-6.9648093841642306E-2</c:v>
                </c:pt>
                <c:pt idx="172">
                  <c:v>-4.7281323877067551E-3</c:v>
                </c:pt>
                <c:pt idx="173">
                  <c:v>-9.6595407759303295E-2</c:v>
                </c:pt>
              </c:numCache>
            </c:numRef>
          </c:val>
          <c:smooth val="0"/>
          <c:extLst>
            <c:ext xmlns:c16="http://schemas.microsoft.com/office/drawing/2014/chart" uri="{C3380CC4-5D6E-409C-BE32-E72D297353CC}">
              <c16:uniqueId val="{00000000-E23A-4DE0-A12A-F1186C953416}"/>
            </c:ext>
          </c:extLst>
        </c:ser>
        <c:dLbls>
          <c:showLegendKey val="0"/>
          <c:showVal val="0"/>
          <c:showCatName val="0"/>
          <c:showSerName val="0"/>
          <c:showPercent val="0"/>
          <c:showBubbleSize val="0"/>
        </c:dLbls>
        <c:marker val="1"/>
        <c:smooth val="0"/>
        <c:axId val="865380432"/>
        <c:axId val="865374856"/>
      </c:lineChart>
      <c:dateAx>
        <c:axId val="86538043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865374856"/>
        <c:crosses val="autoZero"/>
        <c:auto val="1"/>
        <c:lblOffset val="100"/>
        <c:baseTimeUnit val="months"/>
      </c:dateAx>
      <c:valAx>
        <c:axId val="865374856"/>
        <c:scaling>
          <c:orientation val="minMax"/>
        </c:scaling>
        <c:delete val="0"/>
        <c:axPos val="l"/>
        <c:numFmt formatCode="General" sourceLinked="0"/>
        <c:majorTickMark val="out"/>
        <c:minorTickMark val="none"/>
        <c:tickLblPos val="nextTo"/>
        <c:txPr>
          <a:bodyPr/>
          <a:lstStyle/>
          <a:p>
            <a:pPr>
              <a:defRPr sz="800" b="0"/>
            </a:pPr>
            <a:endParaRPr lang="en-US"/>
          </a:p>
        </c:txPr>
        <c:crossAx val="8653804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Return / Data Set #1</a:t>
            </a:r>
          </a:p>
        </c:rich>
      </c:tx>
      <c:layout/>
      <c:overlay val="0"/>
    </c:title>
    <c:autoTitleDeleted val="0"/>
    <c:plotArea>
      <c:layout/>
      <c:barChart>
        <c:barDir val="col"/>
        <c:grouping val="clustered"/>
        <c:varyColors val="0"/>
        <c:ser>
          <c:idx val="0"/>
          <c:order val="0"/>
          <c:spPr>
            <a:solidFill>
              <a:srgbClr val="9999FF"/>
            </a:solidFill>
            <a:ln w="25400">
              <a:solidFill>
                <a:srgbClr val="000080"/>
              </a:solidFill>
              <a:prstDash val="solid"/>
            </a:ln>
          </c:spPr>
          <c:invertIfNegative val="0"/>
          <c:cat>
            <c:numRef>
              <c:f>Data!$H$24:$H$32</c:f>
              <c:numCache>
                <c:formatCode>0.00000</c:formatCode>
                <c:ptCount val="9"/>
                <c:pt idx="0">
                  <c:v>-0.17674245157822197</c:v>
                </c:pt>
                <c:pt idx="1">
                  <c:v>-0.120854505</c:v>
                </c:pt>
                <c:pt idx="2">
                  <c:v>-6.4966560000000007E-2</c:v>
                </c:pt>
                <c:pt idx="3">
                  <c:v>-9.0786149999999999E-3</c:v>
                </c:pt>
                <c:pt idx="4">
                  <c:v>4.6809329999999996E-2</c:v>
                </c:pt>
                <c:pt idx="5">
                  <c:v>0.10269727499999999</c:v>
                </c:pt>
                <c:pt idx="6">
                  <c:v>0.15858522</c:v>
                </c:pt>
                <c:pt idx="7">
                  <c:v>0.21447316500000002</c:v>
                </c:pt>
                <c:pt idx="8">
                  <c:v>0.27036111237288141</c:v>
                </c:pt>
              </c:numCache>
            </c:numRef>
          </c:cat>
          <c:val>
            <c:numRef>
              <c:f>Data!$I$24:$I$32</c:f>
              <c:numCache>
                <c:formatCode>General</c:formatCode>
                <c:ptCount val="9"/>
                <c:pt idx="0">
                  <c:v>5</c:v>
                </c:pt>
                <c:pt idx="1">
                  <c:v>13</c:v>
                </c:pt>
                <c:pt idx="2">
                  <c:v>22</c:v>
                </c:pt>
                <c:pt idx="3">
                  <c:v>53</c:v>
                </c:pt>
                <c:pt idx="4">
                  <c:v>52</c:v>
                </c:pt>
                <c:pt idx="5">
                  <c:v>21</c:v>
                </c:pt>
                <c:pt idx="6">
                  <c:v>4</c:v>
                </c:pt>
                <c:pt idx="7">
                  <c:v>3</c:v>
                </c:pt>
                <c:pt idx="8">
                  <c:v>1</c:v>
                </c:pt>
              </c:numCache>
            </c:numRef>
          </c:val>
          <c:extLst>
            <c:ext xmlns:c16="http://schemas.microsoft.com/office/drawing/2014/chart" uri="{C3380CC4-5D6E-409C-BE32-E72D297353CC}">
              <c16:uniqueId val="{00000000-E266-4027-9B06-3C7EC217B307}"/>
            </c:ext>
          </c:extLst>
        </c:ser>
        <c:dLbls>
          <c:showLegendKey val="0"/>
          <c:showVal val="0"/>
          <c:showCatName val="0"/>
          <c:showSerName val="0"/>
          <c:showPercent val="0"/>
          <c:showBubbleSize val="0"/>
        </c:dLbls>
        <c:gapWidth val="0"/>
        <c:axId val="741165832"/>
        <c:axId val="741163208"/>
      </c:barChart>
      <c:catAx>
        <c:axId val="741165832"/>
        <c:scaling>
          <c:orientation val="minMax"/>
        </c:scaling>
        <c:delete val="0"/>
        <c:axPos val="b"/>
        <c:numFmt formatCode="0.00000" sourceLinked="1"/>
        <c:majorTickMark val="none"/>
        <c:minorTickMark val="none"/>
        <c:tickLblPos val="low"/>
        <c:txPr>
          <a:bodyPr rot="-5400000" vert="horz"/>
          <a:lstStyle/>
          <a:p>
            <a:pPr>
              <a:defRPr sz="800"/>
            </a:pPr>
            <a:endParaRPr lang="en-US"/>
          </a:p>
        </c:txPr>
        <c:crossAx val="741163208"/>
        <c:crosses val="autoZero"/>
        <c:auto val="1"/>
        <c:lblAlgn val="ctr"/>
        <c:lblOffset val="100"/>
        <c:noMultiLvlLbl val="0"/>
      </c:catAx>
      <c:valAx>
        <c:axId val="74116320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7411658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409575</xdr:colOff>
      <xdr:row>1</xdr:row>
      <xdr:rowOff>66675</xdr:rowOff>
    </xdr:from>
    <xdr:to>
      <xdr:col>2</xdr:col>
      <xdr:colOff>400050</xdr:colOff>
      <xdr:row>3</xdr:row>
      <xdr:rowOff>76200</xdr:rowOff>
    </xdr:to>
    <xdr:sp macro="" textlink="">
      <xdr:nvSpPr>
        <xdr:cNvPr id="2" name="TextBox 1"/>
        <xdr:cNvSpPr txBox="1"/>
      </xdr:nvSpPr>
      <xdr:spPr>
        <a:xfrm>
          <a:off x="409575" y="257175"/>
          <a:ext cx="1209675"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Yahoo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13</xdr:col>
      <xdr:colOff>504825</xdr:colOff>
      <xdr:row>12</xdr:row>
      <xdr:rowOff>76199</xdr:rowOff>
    </xdr:to>
    <xdr:sp macro="" textlink="">
      <xdr:nvSpPr>
        <xdr:cNvPr id="4" name="TextBox 3"/>
        <xdr:cNvSpPr txBox="1"/>
      </xdr:nvSpPr>
      <xdr:spPr>
        <a:xfrm>
          <a:off x="8020050" y="952500"/>
          <a:ext cx="2809875" cy="14096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stock returns swung wildly</a:t>
          </a:r>
          <a:r>
            <a:rPr lang="en-US" sz="1100" baseline="0"/>
            <a:t> in 2008 and 2009, and this is partly the reason for the positive overall average. The histogram is fairly symmetric. Of course, time gets hidden in the histogram, so the time series graph is more revealing.</a:t>
          </a:r>
          <a:endParaRPr lang="en-US" sz="1100"/>
        </a:p>
      </xdr:txBody>
    </xdr:sp>
    <xdr:clientData/>
  </xdr:twoCellAnchor>
  <xdr:twoCellAnchor editAs="oneCell">
    <xdr:from>
      <xdr:col>4</xdr:col>
      <xdr:colOff>12700</xdr:colOff>
      <xdr:row>3</xdr:row>
      <xdr:rowOff>0</xdr:rowOff>
    </xdr:from>
    <xdr:to>
      <xdr:col>9</xdr:col>
      <xdr:colOff>485775</xdr:colOff>
      <xdr:row>19</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12700</xdr:colOff>
      <xdr:row>32</xdr:row>
      <xdr:rowOff>95250</xdr:rowOff>
    </xdr:from>
    <xdr:to>
      <xdr:col>9</xdr:col>
      <xdr:colOff>485775</xdr:colOff>
      <xdr:row>49</xdr:row>
      <xdr:rowOff>31750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179"/>
  <sheetViews>
    <sheetView tabSelected="1" workbookViewId="0"/>
  </sheetViews>
  <sheetFormatPr defaultRowHeight="15" customHeight="1" x14ac:dyDescent="0.25"/>
  <cols>
    <col min="1" max="1" width="9.5703125" style="9" bestFit="1" customWidth="1"/>
    <col min="2" max="2" width="14.42578125" style="1" bestFit="1" customWidth="1"/>
    <col min="3" max="4" width="9.140625" style="1"/>
    <col min="5" max="5" width="14.42578125" style="1" bestFit="1" customWidth="1"/>
    <col min="6" max="12" width="12.7109375" style="1" customWidth="1"/>
    <col min="13" max="252" width="9.140625" style="1"/>
    <col min="253" max="253" width="9.28515625" style="1" bestFit="1" customWidth="1"/>
    <col min="254" max="508" width="9.140625" style="1"/>
    <col min="509" max="509" width="9.28515625" style="1" bestFit="1" customWidth="1"/>
    <col min="510" max="764" width="9.140625" style="1"/>
    <col min="765" max="765" width="9.28515625" style="1" bestFit="1" customWidth="1"/>
    <col min="766" max="1020" width="9.140625" style="1"/>
    <col min="1021" max="1021" width="9.28515625" style="1" bestFit="1" customWidth="1"/>
    <col min="1022" max="1276" width="9.140625" style="1"/>
    <col min="1277" max="1277" width="9.28515625" style="1" bestFit="1" customWidth="1"/>
    <col min="1278" max="1532" width="9.140625" style="1"/>
    <col min="1533" max="1533" width="9.28515625" style="1" bestFit="1" customWidth="1"/>
    <col min="1534" max="1788" width="9.140625" style="1"/>
    <col min="1789" max="1789" width="9.28515625" style="1" bestFit="1" customWidth="1"/>
    <col min="1790" max="2044" width="9.140625" style="1"/>
    <col min="2045" max="2045" width="9.28515625" style="1" bestFit="1" customWidth="1"/>
    <col min="2046" max="2300" width="9.140625" style="1"/>
    <col min="2301" max="2301" width="9.28515625" style="1" bestFit="1" customWidth="1"/>
    <col min="2302" max="2556" width="9.140625" style="1"/>
    <col min="2557" max="2557" width="9.28515625" style="1" bestFit="1" customWidth="1"/>
    <col min="2558" max="2812" width="9.140625" style="1"/>
    <col min="2813" max="2813" width="9.28515625" style="1" bestFit="1" customWidth="1"/>
    <col min="2814" max="3068" width="9.140625" style="1"/>
    <col min="3069" max="3069" width="9.28515625" style="1" bestFit="1" customWidth="1"/>
    <col min="3070" max="3324" width="9.140625" style="1"/>
    <col min="3325" max="3325" width="9.28515625" style="1" bestFit="1" customWidth="1"/>
    <col min="3326" max="3580" width="9.140625" style="1"/>
    <col min="3581" max="3581" width="9.28515625" style="1" bestFit="1" customWidth="1"/>
    <col min="3582" max="3836" width="9.140625" style="1"/>
    <col min="3837" max="3837" width="9.28515625" style="1" bestFit="1" customWidth="1"/>
    <col min="3838" max="4092" width="9.140625" style="1"/>
    <col min="4093" max="4093" width="9.28515625" style="1" bestFit="1" customWidth="1"/>
    <col min="4094" max="4348" width="9.140625" style="1"/>
    <col min="4349" max="4349" width="9.28515625" style="1" bestFit="1" customWidth="1"/>
    <col min="4350" max="4604" width="9.140625" style="1"/>
    <col min="4605" max="4605" width="9.28515625" style="1" bestFit="1" customWidth="1"/>
    <col min="4606" max="4860" width="9.140625" style="1"/>
    <col min="4861" max="4861" width="9.28515625" style="1" bestFit="1" customWidth="1"/>
    <col min="4862" max="5116" width="9.140625" style="1"/>
    <col min="5117" max="5117" width="9.28515625" style="1" bestFit="1" customWidth="1"/>
    <col min="5118" max="5372" width="9.140625" style="1"/>
    <col min="5373" max="5373" width="9.28515625" style="1" bestFit="1" customWidth="1"/>
    <col min="5374" max="5628" width="9.140625" style="1"/>
    <col min="5629" max="5629" width="9.28515625" style="1" bestFit="1" customWidth="1"/>
    <col min="5630" max="5884" width="9.140625" style="1"/>
    <col min="5885" max="5885" width="9.28515625" style="1" bestFit="1" customWidth="1"/>
    <col min="5886" max="6140" width="9.140625" style="1"/>
    <col min="6141" max="6141" width="9.28515625" style="1" bestFit="1" customWidth="1"/>
    <col min="6142" max="6396" width="9.140625" style="1"/>
    <col min="6397" max="6397" width="9.28515625" style="1" bestFit="1" customWidth="1"/>
    <col min="6398" max="6652" width="9.140625" style="1"/>
    <col min="6653" max="6653" width="9.28515625" style="1" bestFit="1" customWidth="1"/>
    <col min="6654" max="6908" width="9.140625" style="1"/>
    <col min="6909" max="6909" width="9.28515625" style="1" bestFit="1" customWidth="1"/>
    <col min="6910" max="7164" width="9.140625" style="1"/>
    <col min="7165" max="7165" width="9.28515625" style="1" bestFit="1" customWidth="1"/>
    <col min="7166" max="7420" width="9.140625" style="1"/>
    <col min="7421" max="7421" width="9.28515625" style="1" bestFit="1" customWidth="1"/>
    <col min="7422" max="7676" width="9.140625" style="1"/>
    <col min="7677" max="7677" width="9.28515625" style="1" bestFit="1" customWidth="1"/>
    <col min="7678" max="7932" width="9.140625" style="1"/>
    <col min="7933" max="7933" width="9.28515625" style="1" bestFit="1" customWidth="1"/>
    <col min="7934" max="8188" width="9.140625" style="1"/>
    <col min="8189" max="8189" width="9.28515625" style="1" bestFit="1" customWidth="1"/>
    <col min="8190" max="8444" width="9.140625" style="1"/>
    <col min="8445" max="8445" width="9.28515625" style="1" bestFit="1" customWidth="1"/>
    <col min="8446" max="8700" width="9.140625" style="1"/>
    <col min="8701" max="8701" width="9.28515625" style="1" bestFit="1" customWidth="1"/>
    <col min="8702" max="8956" width="9.140625" style="1"/>
    <col min="8957" max="8957" width="9.28515625" style="1" bestFit="1" customWidth="1"/>
    <col min="8958" max="9212" width="9.140625" style="1"/>
    <col min="9213" max="9213" width="9.28515625" style="1" bestFit="1" customWidth="1"/>
    <col min="9214" max="9468" width="9.140625" style="1"/>
    <col min="9469" max="9469" width="9.28515625" style="1" bestFit="1" customWidth="1"/>
    <col min="9470" max="9724" width="9.140625" style="1"/>
    <col min="9725" max="9725" width="9.28515625" style="1" bestFit="1" customWidth="1"/>
    <col min="9726" max="9980" width="9.140625" style="1"/>
    <col min="9981" max="9981" width="9.28515625" style="1" bestFit="1" customWidth="1"/>
    <col min="9982" max="10236" width="9.140625" style="1"/>
    <col min="10237" max="10237" width="9.28515625" style="1" bestFit="1" customWidth="1"/>
    <col min="10238" max="10492" width="9.140625" style="1"/>
    <col min="10493" max="10493" width="9.28515625" style="1" bestFit="1" customWidth="1"/>
    <col min="10494" max="10748" width="9.140625" style="1"/>
    <col min="10749" max="10749" width="9.28515625" style="1" bestFit="1" customWidth="1"/>
    <col min="10750" max="11004" width="9.140625" style="1"/>
    <col min="11005" max="11005" width="9.28515625" style="1" bestFit="1" customWidth="1"/>
    <col min="11006" max="11260" width="9.140625" style="1"/>
    <col min="11261" max="11261" width="9.28515625" style="1" bestFit="1" customWidth="1"/>
    <col min="11262" max="11516" width="9.140625" style="1"/>
    <col min="11517" max="11517" width="9.28515625" style="1" bestFit="1" customWidth="1"/>
    <col min="11518" max="11772" width="9.140625" style="1"/>
    <col min="11773" max="11773" width="9.28515625" style="1" bestFit="1" customWidth="1"/>
    <col min="11774" max="12028" width="9.140625" style="1"/>
    <col min="12029" max="12029" width="9.28515625" style="1" bestFit="1" customWidth="1"/>
    <col min="12030" max="12284" width="9.140625" style="1"/>
    <col min="12285" max="12285" width="9.28515625" style="1" bestFit="1" customWidth="1"/>
    <col min="12286" max="12540" width="9.140625" style="1"/>
    <col min="12541" max="12541" width="9.28515625" style="1" bestFit="1" customWidth="1"/>
    <col min="12542" max="12796" width="9.140625" style="1"/>
    <col min="12797" max="12797" width="9.28515625" style="1" bestFit="1" customWidth="1"/>
    <col min="12798" max="13052" width="9.140625" style="1"/>
    <col min="13053" max="13053" width="9.28515625" style="1" bestFit="1" customWidth="1"/>
    <col min="13054" max="13308" width="9.140625" style="1"/>
    <col min="13309" max="13309" width="9.28515625" style="1" bestFit="1" customWidth="1"/>
    <col min="13310" max="13564" width="9.140625" style="1"/>
    <col min="13565" max="13565" width="9.28515625" style="1" bestFit="1" customWidth="1"/>
    <col min="13566" max="13820" width="9.140625" style="1"/>
    <col min="13821" max="13821" width="9.28515625" style="1" bestFit="1" customWidth="1"/>
    <col min="13822" max="14076" width="9.140625" style="1"/>
    <col min="14077" max="14077" width="9.28515625" style="1" bestFit="1" customWidth="1"/>
    <col min="14078" max="14332" width="9.140625" style="1"/>
    <col min="14333" max="14333" width="9.28515625" style="1" bestFit="1" customWidth="1"/>
    <col min="14334" max="14588" width="9.140625" style="1"/>
    <col min="14589" max="14589" width="9.28515625" style="1" bestFit="1" customWidth="1"/>
    <col min="14590" max="14844" width="9.140625" style="1"/>
    <col min="14845" max="14845" width="9.28515625" style="1" bestFit="1" customWidth="1"/>
    <col min="14846" max="15100" width="9.140625" style="1"/>
    <col min="15101" max="15101" width="9.28515625" style="1" bestFit="1" customWidth="1"/>
    <col min="15102" max="15356" width="9.140625" style="1"/>
    <col min="15357" max="15357" width="9.28515625" style="1" bestFit="1" customWidth="1"/>
    <col min="15358" max="15612" width="9.140625" style="1"/>
    <col min="15613" max="15613" width="9.28515625" style="1" bestFit="1" customWidth="1"/>
    <col min="15614" max="15868" width="9.140625" style="1"/>
    <col min="15869" max="15869" width="9.28515625" style="1" bestFit="1" customWidth="1"/>
    <col min="15870" max="16124" width="9.140625" style="1"/>
    <col min="16125" max="16125" width="9.28515625" style="1" bestFit="1" customWidth="1"/>
    <col min="16126" max="16384" width="9.140625" style="1"/>
  </cols>
  <sheetData>
    <row r="1" spans="1:5" s="2" customFormat="1" ht="15" customHeight="1" x14ac:dyDescent="0.25">
      <c r="A1" s="6" t="s">
        <v>1</v>
      </c>
      <c r="B1" s="4" t="s">
        <v>2</v>
      </c>
      <c r="C1" s="5" t="s">
        <v>0</v>
      </c>
      <c r="E1" s="12" t="s">
        <v>40</v>
      </c>
    </row>
    <row r="2" spans="1:5" ht="15" customHeight="1" x14ac:dyDescent="0.25">
      <c r="A2" s="7">
        <v>36892</v>
      </c>
      <c r="B2" s="22">
        <v>9.27</v>
      </c>
      <c r="E2" s="3">
        <f>AVERAGE(ST_Return)</f>
        <v>8.2240395471288794E-3</v>
      </c>
    </row>
    <row r="3" spans="1:5" ht="15" customHeight="1" x14ac:dyDescent="0.25">
      <c r="A3" s="7">
        <v>36923</v>
      </c>
      <c r="B3" s="22">
        <v>10.58</v>
      </c>
      <c r="C3" s="3">
        <f>(B3-B2)/B2</f>
        <v>0.14131607335490837</v>
      </c>
    </row>
    <row r="4" spans="1:5" ht="15" customHeight="1" x14ac:dyDescent="0.25">
      <c r="A4" s="7">
        <v>36951</v>
      </c>
      <c r="B4" s="22">
        <v>11.06</v>
      </c>
      <c r="C4" s="3">
        <f t="shared" ref="C4:C67" si="0">(B4-B3)/B3</f>
        <v>4.5368620037807221E-2</v>
      </c>
    </row>
    <row r="5" spans="1:5" ht="15" customHeight="1" x14ac:dyDescent="0.25">
      <c r="A5" s="7">
        <v>36982</v>
      </c>
      <c r="B5" s="22">
        <v>10.07</v>
      </c>
      <c r="C5" s="3">
        <f t="shared" si="0"/>
        <v>-8.9511754068716115E-2</v>
      </c>
    </row>
    <row r="6" spans="1:5" ht="15" customHeight="1" x14ac:dyDescent="0.25">
      <c r="A6" s="7">
        <v>37012</v>
      </c>
      <c r="B6" s="22">
        <v>11.1</v>
      </c>
      <c r="C6" s="3">
        <f t="shared" si="0"/>
        <v>0.10228401191658384</v>
      </c>
    </row>
    <row r="7" spans="1:5" ht="15" customHeight="1" x14ac:dyDescent="0.25">
      <c r="A7" s="7">
        <v>37043</v>
      </c>
      <c r="B7" s="22">
        <v>11.8</v>
      </c>
      <c r="C7" s="3">
        <f t="shared" si="0"/>
        <v>6.3063063063063154E-2</v>
      </c>
    </row>
    <row r="8" spans="1:5" ht="15" customHeight="1" x14ac:dyDescent="0.25">
      <c r="A8" s="7">
        <v>37073</v>
      </c>
      <c r="B8" s="22">
        <v>11.16</v>
      </c>
      <c r="C8" s="3">
        <f t="shared" si="0"/>
        <v>-5.4237288135593267E-2</v>
      </c>
    </row>
    <row r="9" spans="1:5" ht="15" customHeight="1" x14ac:dyDescent="0.25">
      <c r="A9" s="7">
        <v>37104</v>
      </c>
      <c r="B9" s="22">
        <v>11.22</v>
      </c>
      <c r="C9" s="3">
        <f t="shared" si="0"/>
        <v>5.37634408602155E-3</v>
      </c>
    </row>
    <row r="10" spans="1:5" ht="15" customHeight="1" x14ac:dyDescent="0.25">
      <c r="A10" s="7">
        <v>37135</v>
      </c>
      <c r="B10" s="22">
        <v>9.81</v>
      </c>
      <c r="C10" s="3">
        <f t="shared" si="0"/>
        <v>-0.12566844919786097</v>
      </c>
    </row>
    <row r="11" spans="1:5" ht="15" customHeight="1" x14ac:dyDescent="0.25">
      <c r="A11" s="7">
        <v>37165</v>
      </c>
      <c r="B11" s="22">
        <v>11.86</v>
      </c>
      <c r="C11" s="3">
        <f t="shared" si="0"/>
        <v>0.20897043832823636</v>
      </c>
    </row>
    <row r="12" spans="1:5" ht="15" customHeight="1" x14ac:dyDescent="0.25">
      <c r="A12" s="7">
        <v>37196</v>
      </c>
      <c r="B12" s="22">
        <v>11.57</v>
      </c>
      <c r="C12" s="3">
        <f t="shared" si="0"/>
        <v>-2.4451939291736859E-2</v>
      </c>
    </row>
    <row r="13" spans="1:5" ht="15" customHeight="1" x14ac:dyDescent="0.25">
      <c r="A13" s="7">
        <v>37226</v>
      </c>
      <c r="B13" s="22">
        <v>10.81</v>
      </c>
      <c r="C13" s="3">
        <f t="shared" si="0"/>
        <v>-6.5687121866897125E-2</v>
      </c>
    </row>
    <row r="14" spans="1:5" ht="15" customHeight="1" x14ac:dyDescent="0.25">
      <c r="A14" s="7">
        <v>37257</v>
      </c>
      <c r="B14" s="22">
        <v>11.94</v>
      </c>
      <c r="C14" s="3">
        <f t="shared" si="0"/>
        <v>0.10453283996299713</v>
      </c>
    </row>
    <row r="15" spans="1:5" ht="15" customHeight="1" x14ac:dyDescent="0.25">
      <c r="A15" s="7">
        <v>37288</v>
      </c>
      <c r="B15" s="22">
        <v>11.91</v>
      </c>
      <c r="C15" s="3">
        <f t="shared" si="0"/>
        <v>-2.5125628140702985E-3</v>
      </c>
    </row>
    <row r="16" spans="1:5" ht="15" customHeight="1" x14ac:dyDescent="0.25">
      <c r="A16" s="7">
        <v>37316</v>
      </c>
      <c r="B16" s="22">
        <v>13.09</v>
      </c>
      <c r="C16" s="3">
        <f t="shared" si="0"/>
        <v>9.907640638119225E-2</v>
      </c>
    </row>
    <row r="17" spans="1:11" ht="15" customHeight="1" x14ac:dyDescent="0.25">
      <c r="A17" s="7">
        <v>37347</v>
      </c>
      <c r="B17" s="22">
        <v>12.97</v>
      </c>
      <c r="C17" s="3">
        <f t="shared" si="0"/>
        <v>-9.1673032849502838E-3</v>
      </c>
    </row>
    <row r="18" spans="1:11" ht="15" customHeight="1" x14ac:dyDescent="0.25">
      <c r="A18" s="7">
        <v>37377</v>
      </c>
      <c r="B18" s="22">
        <v>13.34</v>
      </c>
      <c r="C18" s="3">
        <f t="shared" si="0"/>
        <v>2.8527370855821063E-2</v>
      </c>
    </row>
    <row r="19" spans="1:11" ht="15" customHeight="1" x14ac:dyDescent="0.25">
      <c r="A19" s="7">
        <v>37408</v>
      </c>
      <c r="B19" s="22">
        <v>13.24</v>
      </c>
      <c r="C19" s="3">
        <f t="shared" si="0"/>
        <v>-7.4962518740629416E-3</v>
      </c>
    </row>
    <row r="20" spans="1:11" ht="15" customHeight="1" x14ac:dyDescent="0.25">
      <c r="A20" s="7">
        <v>37438</v>
      </c>
      <c r="B20" s="22">
        <v>11.82</v>
      </c>
      <c r="C20" s="3">
        <f t="shared" si="0"/>
        <v>-0.10725075528700906</v>
      </c>
    </row>
    <row r="21" spans="1:11" ht="15" customHeight="1" x14ac:dyDescent="0.25">
      <c r="A21" s="7">
        <v>37469</v>
      </c>
      <c r="B21" s="22">
        <v>12.21</v>
      </c>
      <c r="C21" s="3">
        <f t="shared" si="0"/>
        <v>3.2994923857868071E-2</v>
      </c>
    </row>
    <row r="22" spans="1:11" ht="15" customHeight="1" x14ac:dyDescent="0.25">
      <c r="A22" s="7">
        <v>37500</v>
      </c>
      <c r="B22" s="22">
        <v>11.32</v>
      </c>
      <c r="C22" s="3">
        <f t="shared" si="0"/>
        <v>-7.2891072891072939E-2</v>
      </c>
      <c r="E22" s="16"/>
      <c r="F22" s="21" t="s">
        <v>48</v>
      </c>
      <c r="G22" s="24"/>
      <c r="H22" s="24"/>
      <c r="I22" s="24"/>
      <c r="J22" s="24"/>
      <c r="K22" s="24"/>
    </row>
    <row r="23" spans="1:11" ht="15" customHeight="1" thickBot="1" x14ac:dyDescent="0.3">
      <c r="A23" s="7">
        <v>37530</v>
      </c>
      <c r="B23" s="22">
        <v>11.54</v>
      </c>
      <c r="C23" s="3">
        <f t="shared" si="0"/>
        <v>1.9434628975264916E-2</v>
      </c>
      <c r="E23" s="17" t="s">
        <v>41</v>
      </c>
      <c r="F23" s="14" t="s">
        <v>42</v>
      </c>
      <c r="G23" s="14" t="s">
        <v>43</v>
      </c>
      <c r="H23" s="14" t="s">
        <v>44</v>
      </c>
      <c r="I23" s="14" t="s">
        <v>45</v>
      </c>
      <c r="J23" s="14" t="s">
        <v>46</v>
      </c>
      <c r="K23" s="14" t="s">
        <v>47</v>
      </c>
    </row>
    <row r="24" spans="1:11" ht="15" customHeight="1" thickTop="1" x14ac:dyDescent="0.25">
      <c r="A24" s="7">
        <v>37561</v>
      </c>
      <c r="B24" s="22">
        <v>12.99</v>
      </c>
      <c r="C24" s="3">
        <f t="shared" si="0"/>
        <v>0.12564991334488745</v>
      </c>
      <c r="E24" s="15" t="s">
        <v>49</v>
      </c>
      <c r="F24" s="18">
        <v>-0.20468642315644392</v>
      </c>
      <c r="G24" s="18">
        <v>-0.14879848000000001</v>
      </c>
      <c r="H24" s="18">
        <f>(F24+G24)/2</f>
        <v>-0.17674245157822197</v>
      </c>
      <c r="I24" s="13">
        <f>_xll.StatCountRange(ST_Return,F24,G24,TRUE, TRUE)</f>
        <v>5</v>
      </c>
      <c r="J24" s="19">
        <f>I24/_xll.StatCount(ST_Return)</f>
        <v>2.8735632183908046E-2</v>
      </c>
      <c r="K24" s="20">
        <f>J24/(G24-F24)</f>
        <v>0.51416514119100865</v>
      </c>
    </row>
    <row r="25" spans="1:11" ht="15" customHeight="1" x14ac:dyDescent="0.25">
      <c r="A25" s="7">
        <v>37591</v>
      </c>
      <c r="B25" s="22">
        <v>12.06</v>
      </c>
      <c r="C25" s="3">
        <f t="shared" si="0"/>
        <v>-7.1593533487297897E-2</v>
      </c>
      <c r="E25" s="15" t="s">
        <v>50</v>
      </c>
      <c r="F25" s="18">
        <v>-0.14879848000000001</v>
      </c>
      <c r="G25" s="18">
        <v>-9.2910530000000005E-2</v>
      </c>
      <c r="H25" s="18">
        <f>(F25+G25)/2</f>
        <v>-0.120854505</v>
      </c>
      <c r="I25" s="13">
        <f>_xll.StatCountRange(ST_Return,F25,G25,FALSE, TRUE)</f>
        <v>13</v>
      </c>
      <c r="J25" s="19">
        <f>I25/_xll.StatCount(ST_Return)</f>
        <v>7.4712643678160925E-2</v>
      </c>
      <c r="K25" s="20">
        <f>J25/(G25-F25)</f>
        <v>1.3368292034000337</v>
      </c>
    </row>
    <row r="26" spans="1:11" ht="15" customHeight="1" x14ac:dyDescent="0.25">
      <c r="A26" s="7">
        <v>37622</v>
      </c>
      <c r="B26" s="22">
        <v>12.6</v>
      </c>
      <c r="C26" s="3">
        <f t="shared" si="0"/>
        <v>4.4776119402985003E-2</v>
      </c>
      <c r="E26" s="15" t="s">
        <v>51</v>
      </c>
      <c r="F26" s="18">
        <v>-9.2910530000000005E-2</v>
      </c>
      <c r="G26" s="18">
        <v>-3.7022590000000001E-2</v>
      </c>
      <c r="H26" s="18">
        <f>(F26+G26)/2</f>
        <v>-6.4966560000000007E-2</v>
      </c>
      <c r="I26" s="13">
        <f>_xll.StatCountRange(ST_Return,F26,G26,FALSE, TRUE)</f>
        <v>22</v>
      </c>
      <c r="J26" s="19">
        <f>I26/_xll.StatCount(ST_Return)</f>
        <v>0.12643678160919541</v>
      </c>
      <c r="K26" s="20">
        <f>J26/(G26-F26)</f>
        <v>2.2623267490123165</v>
      </c>
    </row>
    <row r="27" spans="1:11" ht="15" customHeight="1" x14ac:dyDescent="0.25">
      <c r="A27" s="7">
        <v>37653</v>
      </c>
      <c r="B27" s="22">
        <v>13.43</v>
      </c>
      <c r="C27" s="3">
        <f t="shared" si="0"/>
        <v>6.5873015873015875E-2</v>
      </c>
      <c r="E27" s="15" t="s">
        <v>52</v>
      </c>
      <c r="F27" s="18">
        <v>-3.7022590000000001E-2</v>
      </c>
      <c r="G27" s="18">
        <v>1.8865360000000001E-2</v>
      </c>
      <c r="H27" s="18">
        <f>(F27+G27)/2</f>
        <v>-9.0786149999999999E-3</v>
      </c>
      <c r="I27" s="13">
        <f>_xll.StatCountRange(ST_Return,F27,G27,FALSE, TRUE)</f>
        <v>53</v>
      </c>
      <c r="J27" s="19">
        <f>I27/_xll.StatCount(ST_Return)</f>
        <v>0.3045977011494253</v>
      </c>
      <c r="K27" s="20">
        <f>J27/(G27-F27)</f>
        <v>5.4501498292462918</v>
      </c>
    </row>
    <row r="28" spans="1:11" ht="15" customHeight="1" x14ac:dyDescent="0.25">
      <c r="A28" s="7">
        <v>37681</v>
      </c>
      <c r="B28" s="22">
        <v>14.17</v>
      </c>
      <c r="C28" s="3">
        <f t="shared" si="0"/>
        <v>5.5100521221146705E-2</v>
      </c>
      <c r="E28" s="15" t="s">
        <v>53</v>
      </c>
      <c r="F28" s="18">
        <v>1.8865360000000001E-2</v>
      </c>
      <c r="G28" s="18">
        <v>7.4753299999999995E-2</v>
      </c>
      <c r="H28" s="18">
        <f>(F28+G28)/2</f>
        <v>4.6809329999999996E-2</v>
      </c>
      <c r="I28" s="13">
        <f>_xll.StatCountRange(ST_Return,F28,G28,FALSE, TRUE)</f>
        <v>52</v>
      </c>
      <c r="J28" s="19">
        <f>I28/_xll.StatCount(ST_Return)</f>
        <v>0.2988505747126437</v>
      </c>
      <c r="K28" s="20">
        <f>J28/(G28-F28)</f>
        <v>5.347317770392749</v>
      </c>
    </row>
    <row r="29" spans="1:11" ht="15" customHeight="1" x14ac:dyDescent="0.25">
      <c r="A29" s="7">
        <v>37712</v>
      </c>
      <c r="B29" s="22">
        <v>13.69</v>
      </c>
      <c r="C29" s="3">
        <f t="shared" si="0"/>
        <v>-3.3874382498235739E-2</v>
      </c>
      <c r="E29" s="15" t="s">
        <v>54</v>
      </c>
      <c r="F29" s="18">
        <v>7.4753299999999995E-2</v>
      </c>
      <c r="G29" s="18">
        <v>0.13064124999999999</v>
      </c>
      <c r="H29" s="18">
        <f>(F29+G29)/2</f>
        <v>0.10269727499999999</v>
      </c>
      <c r="I29" s="13">
        <f>_xll.StatCountRange(ST_Return,F29,G29,FALSE, TRUE)</f>
        <v>21</v>
      </c>
      <c r="J29" s="19">
        <f>I29/_xll.StatCount(ST_Return)</f>
        <v>0.1206896551724138</v>
      </c>
      <c r="K29" s="20">
        <f>J29/(G29-F29)</f>
        <v>2.1594933285692859</v>
      </c>
    </row>
    <row r="30" spans="1:11" ht="15" customHeight="1" x14ac:dyDescent="0.25">
      <c r="A30" s="7">
        <v>37742</v>
      </c>
      <c r="B30" s="22">
        <v>13.55</v>
      </c>
      <c r="C30" s="3">
        <f t="shared" si="0"/>
        <v>-1.0226442658875004E-2</v>
      </c>
      <c r="E30" s="15" t="s">
        <v>55</v>
      </c>
      <c r="F30" s="18">
        <v>0.13064124999999999</v>
      </c>
      <c r="G30" s="18">
        <v>0.18652919000000001</v>
      </c>
      <c r="H30" s="18">
        <f>(F30+G30)/2</f>
        <v>0.15858522</v>
      </c>
      <c r="I30" s="13">
        <f>_xll.StatCountRange(ST_Return,F30,G30,FALSE, TRUE)</f>
        <v>4</v>
      </c>
      <c r="J30" s="19">
        <f>I30/_xll.StatCount(ST_Return)</f>
        <v>2.2988505747126436E-2</v>
      </c>
      <c r="K30" s="20">
        <f>J30/(G30-F30)</f>
        <v>0.41133213618405734</v>
      </c>
    </row>
    <row r="31" spans="1:11" ht="15" customHeight="1" x14ac:dyDescent="0.25">
      <c r="A31" s="7">
        <v>37773</v>
      </c>
      <c r="B31" s="22">
        <v>11.92</v>
      </c>
      <c r="C31" s="3">
        <f t="shared" si="0"/>
        <v>-0.12029520295202957</v>
      </c>
      <c r="E31" s="15" t="s">
        <v>56</v>
      </c>
      <c r="F31" s="18">
        <v>0.18652919000000001</v>
      </c>
      <c r="G31" s="18">
        <v>0.24241714</v>
      </c>
      <c r="H31" s="18">
        <f>(F31+G31)/2</f>
        <v>0.21447316500000002</v>
      </c>
      <c r="I31" s="13">
        <f>_xll.StatCountRange(ST_Return,F31,G31,FALSE, TRUE)</f>
        <v>3</v>
      </c>
      <c r="J31" s="19">
        <f>I31/_xll.StatCount(ST_Return)</f>
        <v>1.7241379310344827E-2</v>
      </c>
      <c r="K31" s="20">
        <f>J31/(G31-F31)</f>
        <v>0.30849904693846936</v>
      </c>
    </row>
    <row r="32" spans="1:11" ht="15" customHeight="1" x14ac:dyDescent="0.25">
      <c r="A32" s="7">
        <v>37803</v>
      </c>
      <c r="B32" s="22">
        <v>12.24</v>
      </c>
      <c r="C32" s="3">
        <f t="shared" si="0"/>
        <v>2.6845637583892641E-2</v>
      </c>
      <c r="E32" s="15" t="s">
        <v>60</v>
      </c>
      <c r="F32" s="18">
        <v>0.24241714</v>
      </c>
      <c r="G32" s="18">
        <v>0.29830508474576278</v>
      </c>
      <c r="H32" s="18">
        <f>(F32+G32)/2</f>
        <v>0.27036111237288141</v>
      </c>
      <c r="I32" s="13">
        <f>_xll.StatCountRange(ST_Return,F32,G32,FALSE, TRUE)</f>
        <v>1</v>
      </c>
      <c r="J32" s="19">
        <f>I32/_xll.StatCount(ST_Return)</f>
        <v>5.7471264367816091E-3</v>
      </c>
      <c r="K32" s="20">
        <f>J32/(G32-F32)</f>
        <v>0.10283302531387746</v>
      </c>
    </row>
    <row r="33" spans="1:11" ht="15" customHeight="1" x14ac:dyDescent="0.25">
      <c r="A33" s="7">
        <v>37834</v>
      </c>
      <c r="B33" s="22">
        <v>12.17</v>
      </c>
      <c r="C33" s="3">
        <f t="shared" si="0"/>
        <v>-5.7189542483660361E-3</v>
      </c>
      <c r="E33" s="15" t="s">
        <v>61</v>
      </c>
      <c r="F33" s="18"/>
      <c r="G33" s="18"/>
      <c r="H33" s="18"/>
      <c r="I33" s="13"/>
      <c r="J33" s="19"/>
      <c r="K33" s="20"/>
    </row>
    <row r="34" spans="1:11" ht="15" customHeight="1" x14ac:dyDescent="0.25">
      <c r="A34" s="7">
        <v>37865</v>
      </c>
      <c r="B34" s="22">
        <v>11.94</v>
      </c>
      <c r="C34" s="3">
        <f t="shared" si="0"/>
        <v>-1.889893179950702E-2</v>
      </c>
      <c r="E34" s="15"/>
      <c r="F34" s="18"/>
      <c r="G34" s="18"/>
      <c r="H34" s="18"/>
      <c r="I34" s="13"/>
      <c r="J34" s="19"/>
      <c r="K34" s="20"/>
    </row>
    <row r="35" spans="1:11" ht="15" customHeight="1" x14ac:dyDescent="0.25">
      <c r="A35" s="7">
        <v>37895</v>
      </c>
      <c r="B35" s="22">
        <v>12.19</v>
      </c>
      <c r="C35" s="3">
        <f t="shared" si="0"/>
        <v>2.0938023450586266E-2</v>
      </c>
    </row>
    <row r="36" spans="1:11" ht="15" customHeight="1" x14ac:dyDescent="0.25">
      <c r="A36" s="7">
        <v>37926</v>
      </c>
      <c r="B36" s="22">
        <v>12.75</v>
      </c>
      <c r="C36" s="3">
        <f t="shared" si="0"/>
        <v>4.5939294503691594E-2</v>
      </c>
    </row>
    <row r="37" spans="1:11" ht="15" customHeight="1" x14ac:dyDescent="0.25">
      <c r="A37" s="7">
        <v>37956</v>
      </c>
      <c r="B37" s="22">
        <v>12.39</v>
      </c>
      <c r="C37" s="3">
        <f t="shared" si="0"/>
        <v>-2.8235294117647015E-2</v>
      </c>
    </row>
    <row r="38" spans="1:11" ht="15" customHeight="1" x14ac:dyDescent="0.25">
      <c r="A38" s="7">
        <v>37987</v>
      </c>
      <c r="B38" s="22">
        <v>12.16</v>
      </c>
      <c r="C38" s="3">
        <f t="shared" si="0"/>
        <v>-1.8563357546408428E-2</v>
      </c>
    </row>
    <row r="39" spans="1:11" ht="15" customHeight="1" x14ac:dyDescent="0.25">
      <c r="A39" s="7">
        <v>38018</v>
      </c>
      <c r="B39" s="22">
        <v>12.22</v>
      </c>
      <c r="C39" s="3">
        <f t="shared" si="0"/>
        <v>4.93421052631583E-3</v>
      </c>
    </row>
    <row r="40" spans="1:11" ht="15" customHeight="1" x14ac:dyDescent="0.25">
      <c r="A40" s="7">
        <v>38047</v>
      </c>
      <c r="B40" s="22">
        <v>11.86</v>
      </c>
      <c r="C40" s="3">
        <f t="shared" si="0"/>
        <v>-2.9459901800327429E-2</v>
      </c>
    </row>
    <row r="41" spans="1:11" ht="15" customHeight="1" x14ac:dyDescent="0.25">
      <c r="A41" s="7">
        <v>38078</v>
      </c>
      <c r="B41" s="22">
        <v>10.91</v>
      </c>
      <c r="C41" s="3">
        <f t="shared" si="0"/>
        <v>-8.0101180438448508E-2</v>
      </c>
    </row>
    <row r="42" spans="1:11" ht="15" customHeight="1" x14ac:dyDescent="0.25">
      <c r="A42" s="7">
        <v>38108</v>
      </c>
      <c r="B42" s="22">
        <v>11.24</v>
      </c>
      <c r="C42" s="3">
        <f t="shared" si="0"/>
        <v>3.0247479376718612E-2</v>
      </c>
    </row>
    <row r="43" spans="1:11" ht="15" customHeight="1" x14ac:dyDescent="0.25">
      <c r="A43" s="7">
        <v>38139</v>
      </c>
      <c r="B43" s="22">
        <v>11.74</v>
      </c>
      <c r="C43" s="3">
        <f t="shared" si="0"/>
        <v>4.4483985765124558E-2</v>
      </c>
    </row>
    <row r="44" spans="1:11" ht="15" customHeight="1" x14ac:dyDescent="0.25">
      <c r="A44" s="7">
        <v>38169</v>
      </c>
      <c r="B44" s="22">
        <v>11.27</v>
      </c>
      <c r="C44" s="3">
        <f t="shared" si="0"/>
        <v>-4.0034071550255589E-2</v>
      </c>
    </row>
    <row r="45" spans="1:11" ht="15" customHeight="1" x14ac:dyDescent="0.25">
      <c r="A45" s="7">
        <v>38200</v>
      </c>
      <c r="B45" s="22">
        <v>10.35</v>
      </c>
      <c r="C45" s="3">
        <f t="shared" si="0"/>
        <v>-8.1632653061224483E-2</v>
      </c>
    </row>
    <row r="46" spans="1:11" ht="15" customHeight="1" x14ac:dyDescent="0.25">
      <c r="A46" s="7">
        <v>38231</v>
      </c>
      <c r="B46" s="22">
        <v>11.66</v>
      </c>
      <c r="C46" s="3">
        <f t="shared" si="0"/>
        <v>0.12657004830917878</v>
      </c>
    </row>
    <row r="47" spans="1:11" ht="15" customHeight="1" x14ac:dyDescent="0.25">
      <c r="A47" s="7">
        <v>38261</v>
      </c>
      <c r="B47" s="22">
        <v>11.26</v>
      </c>
      <c r="C47" s="3">
        <f t="shared" si="0"/>
        <v>-3.4305317324185278E-2</v>
      </c>
    </row>
    <row r="48" spans="1:11" ht="15" customHeight="1" x14ac:dyDescent="0.25">
      <c r="A48" s="7">
        <v>38292</v>
      </c>
      <c r="B48" s="22">
        <v>12.19</v>
      </c>
      <c r="C48" s="3">
        <f t="shared" si="0"/>
        <v>8.2593250444049707E-2</v>
      </c>
    </row>
    <row r="49" spans="1:3" ht="15" customHeight="1" x14ac:dyDescent="0.25">
      <c r="A49" s="7">
        <v>38322</v>
      </c>
      <c r="B49" s="22">
        <v>12.84</v>
      </c>
      <c r="C49" s="3">
        <f t="shared" si="0"/>
        <v>5.3322395406070582E-2</v>
      </c>
    </row>
    <row r="50" spans="1:3" ht="15" customHeight="1" x14ac:dyDescent="0.25">
      <c r="A50" s="7">
        <v>38353</v>
      </c>
      <c r="B50" s="22">
        <v>12.81</v>
      </c>
      <c r="C50" s="3">
        <f t="shared" si="0"/>
        <v>-2.3364485981307915E-3</v>
      </c>
    </row>
    <row r="51" spans="1:3" ht="15" customHeight="1" x14ac:dyDescent="0.25">
      <c r="A51" s="7">
        <v>38384</v>
      </c>
      <c r="B51" s="22">
        <v>13.78</v>
      </c>
      <c r="C51" s="3">
        <f t="shared" si="0"/>
        <v>7.5722092115534642E-2</v>
      </c>
    </row>
    <row r="52" spans="1:3" ht="15" customHeight="1" x14ac:dyDescent="0.25">
      <c r="A52" s="7">
        <v>38412</v>
      </c>
      <c r="B52" s="22">
        <v>14.06</v>
      </c>
      <c r="C52" s="3">
        <f t="shared" si="0"/>
        <v>2.0319303338171345E-2</v>
      </c>
    </row>
    <row r="53" spans="1:3" ht="15" customHeight="1" x14ac:dyDescent="0.25">
      <c r="A53" s="7">
        <v>38443</v>
      </c>
      <c r="B53" s="22">
        <v>11.89</v>
      </c>
      <c r="C53" s="3">
        <f t="shared" si="0"/>
        <v>-0.15433854907539116</v>
      </c>
    </row>
    <row r="54" spans="1:3" ht="15" customHeight="1" x14ac:dyDescent="0.25">
      <c r="A54" s="7">
        <v>38473</v>
      </c>
      <c r="B54" s="22">
        <v>11.97</v>
      </c>
      <c r="C54" s="3">
        <f t="shared" si="0"/>
        <v>6.7283431455004263E-3</v>
      </c>
    </row>
    <row r="55" spans="1:3" ht="15" customHeight="1" x14ac:dyDescent="0.25">
      <c r="A55" s="7">
        <v>38504</v>
      </c>
      <c r="B55" s="22">
        <v>12.05</v>
      </c>
      <c r="C55" s="3">
        <f t="shared" si="0"/>
        <v>6.6833751044277417E-3</v>
      </c>
    </row>
    <row r="56" spans="1:3" ht="15" customHeight="1" x14ac:dyDescent="0.25">
      <c r="A56" s="7">
        <v>38534</v>
      </c>
      <c r="B56" s="22">
        <v>12.28</v>
      </c>
      <c r="C56" s="3">
        <f t="shared" si="0"/>
        <v>1.9087136929460468E-2</v>
      </c>
    </row>
    <row r="57" spans="1:3" ht="15" customHeight="1" x14ac:dyDescent="0.25">
      <c r="A57" s="7">
        <v>38565</v>
      </c>
      <c r="B57" s="22">
        <v>11.88</v>
      </c>
      <c r="C57" s="3">
        <f t="shared" si="0"/>
        <v>-3.2573289902280013E-2</v>
      </c>
    </row>
    <row r="58" spans="1:3" ht="15" customHeight="1" x14ac:dyDescent="0.25">
      <c r="A58" s="7">
        <v>38596</v>
      </c>
      <c r="B58" s="22">
        <v>10.99</v>
      </c>
      <c r="C58" s="3">
        <f t="shared" si="0"/>
        <v>-7.4915824915824963E-2</v>
      </c>
    </row>
    <row r="59" spans="1:3" ht="15" customHeight="1" x14ac:dyDescent="0.25">
      <c r="A59" s="7">
        <v>38626</v>
      </c>
      <c r="B59" s="22">
        <v>9.7200000000000006</v>
      </c>
      <c r="C59" s="3">
        <f t="shared" si="0"/>
        <v>-0.11555959963603271</v>
      </c>
    </row>
    <row r="60" spans="1:3" ht="15" customHeight="1" x14ac:dyDescent="0.25">
      <c r="A60" s="7">
        <v>38657</v>
      </c>
      <c r="B60" s="22">
        <v>11.3</v>
      </c>
      <c r="C60" s="3">
        <f t="shared" si="0"/>
        <v>0.16255144032921812</v>
      </c>
    </row>
    <row r="61" spans="1:3" ht="15" customHeight="1" x14ac:dyDescent="0.25">
      <c r="A61" s="7">
        <v>38687</v>
      </c>
      <c r="B61" s="22">
        <v>10.74</v>
      </c>
      <c r="C61" s="3">
        <f t="shared" si="0"/>
        <v>-4.9557522123893846E-2</v>
      </c>
    </row>
    <row r="62" spans="1:3" ht="15" customHeight="1" x14ac:dyDescent="0.25">
      <c r="A62" s="7">
        <v>38718</v>
      </c>
      <c r="B62" s="22">
        <v>11.2</v>
      </c>
      <c r="C62" s="3">
        <f t="shared" si="0"/>
        <v>4.2830540037243861E-2</v>
      </c>
    </row>
    <row r="63" spans="1:3" ht="15" customHeight="1" x14ac:dyDescent="0.25">
      <c r="A63" s="7">
        <v>38749</v>
      </c>
      <c r="B63" s="22">
        <v>11.44</v>
      </c>
      <c r="C63" s="3">
        <f t="shared" si="0"/>
        <v>2.142857142857145E-2</v>
      </c>
    </row>
    <row r="64" spans="1:3" ht="15" customHeight="1" x14ac:dyDescent="0.25">
      <c r="A64" s="7">
        <v>38777</v>
      </c>
      <c r="B64" s="22">
        <v>12.3</v>
      </c>
      <c r="C64" s="3">
        <f t="shared" si="0"/>
        <v>7.517482517482528E-2</v>
      </c>
    </row>
    <row r="65" spans="1:3" ht="15" customHeight="1" x14ac:dyDescent="0.25">
      <c r="A65" s="7">
        <v>38808</v>
      </c>
      <c r="B65" s="22">
        <v>10.98</v>
      </c>
      <c r="C65" s="3">
        <f t="shared" si="0"/>
        <v>-0.10731707317073172</v>
      </c>
    </row>
    <row r="66" spans="1:3" ht="15" customHeight="1" x14ac:dyDescent="0.25">
      <c r="A66" s="7">
        <v>38838</v>
      </c>
      <c r="B66" s="22">
        <v>11.41</v>
      </c>
      <c r="C66" s="3">
        <f t="shared" si="0"/>
        <v>3.9162112932604708E-2</v>
      </c>
    </row>
    <row r="67" spans="1:3" ht="15" customHeight="1" x14ac:dyDescent="0.25">
      <c r="A67" s="7">
        <v>38869</v>
      </c>
      <c r="B67" s="22">
        <v>11.21</v>
      </c>
      <c r="C67" s="3">
        <f t="shared" si="0"/>
        <v>-1.7528483786152436E-2</v>
      </c>
    </row>
    <row r="68" spans="1:3" ht="15" customHeight="1" x14ac:dyDescent="0.25">
      <c r="A68" s="7">
        <v>38899</v>
      </c>
      <c r="B68" s="22">
        <v>12.24</v>
      </c>
      <c r="C68" s="3">
        <f t="shared" ref="C68:C131" si="1">(B68-B67)/B67</f>
        <v>9.1882247992863444E-2</v>
      </c>
    </row>
    <row r="69" spans="1:3" ht="15" customHeight="1" x14ac:dyDescent="0.25">
      <c r="A69" s="7">
        <v>38930</v>
      </c>
      <c r="B69" s="22">
        <v>12.79</v>
      </c>
      <c r="C69" s="3">
        <f t="shared" si="1"/>
        <v>4.4934640522875727E-2</v>
      </c>
    </row>
    <row r="70" spans="1:3" ht="15" customHeight="1" x14ac:dyDescent="0.25">
      <c r="A70" s="7">
        <v>38961</v>
      </c>
      <c r="B70" s="22">
        <v>13.37</v>
      </c>
      <c r="C70" s="3">
        <f t="shared" si="1"/>
        <v>4.5347928068803764E-2</v>
      </c>
    </row>
    <row r="71" spans="1:3" ht="15" customHeight="1" x14ac:dyDescent="0.25">
      <c r="A71" s="7">
        <v>38991</v>
      </c>
      <c r="B71" s="22">
        <v>15.36</v>
      </c>
      <c r="C71" s="3">
        <f t="shared" si="1"/>
        <v>0.14884068810770384</v>
      </c>
    </row>
    <row r="72" spans="1:3" ht="15" customHeight="1" x14ac:dyDescent="0.25">
      <c r="A72" s="7">
        <v>39022</v>
      </c>
      <c r="B72" s="22">
        <v>15.34</v>
      </c>
      <c r="C72" s="3">
        <f t="shared" si="1"/>
        <v>-1.3020833333333057E-3</v>
      </c>
    </row>
    <row r="73" spans="1:3" ht="15" customHeight="1" x14ac:dyDescent="0.25">
      <c r="A73" s="7">
        <v>39052</v>
      </c>
      <c r="B73" s="22">
        <v>15.84</v>
      </c>
      <c r="C73" s="3">
        <f t="shared" si="1"/>
        <v>3.259452411994785E-2</v>
      </c>
    </row>
    <row r="74" spans="1:3" ht="15" customHeight="1" x14ac:dyDescent="0.25">
      <c r="A74" s="7">
        <v>39083</v>
      </c>
      <c r="B74" s="22">
        <v>17.03</v>
      </c>
      <c r="C74" s="3">
        <f t="shared" si="1"/>
        <v>7.5126262626262708E-2</v>
      </c>
    </row>
    <row r="75" spans="1:3" ht="15" customHeight="1" x14ac:dyDescent="0.25">
      <c r="A75" s="7">
        <v>39114</v>
      </c>
      <c r="B75" s="22">
        <v>18.18</v>
      </c>
      <c r="C75" s="3">
        <f t="shared" si="1"/>
        <v>6.7527891955372787E-2</v>
      </c>
    </row>
    <row r="76" spans="1:3" ht="15" customHeight="1" x14ac:dyDescent="0.25">
      <c r="A76" s="7">
        <v>39142</v>
      </c>
      <c r="B76" s="22">
        <v>19.27</v>
      </c>
      <c r="C76" s="3">
        <f t="shared" si="1"/>
        <v>5.9955995599559948E-2</v>
      </c>
    </row>
    <row r="77" spans="1:3" ht="15" customHeight="1" x14ac:dyDescent="0.25">
      <c r="A77" s="7">
        <v>39173</v>
      </c>
      <c r="B77" s="22">
        <v>19.78</v>
      </c>
      <c r="C77" s="3">
        <f t="shared" si="1"/>
        <v>2.6466009340944556E-2</v>
      </c>
    </row>
    <row r="78" spans="1:3" ht="15" customHeight="1" x14ac:dyDescent="0.25">
      <c r="A78" s="7">
        <v>39203</v>
      </c>
      <c r="B78" s="22">
        <v>19.579999999999998</v>
      </c>
      <c r="C78" s="3">
        <f t="shared" si="1"/>
        <v>-1.0111223458038566E-2</v>
      </c>
    </row>
    <row r="79" spans="1:3" ht="15" customHeight="1" x14ac:dyDescent="0.25">
      <c r="A79" s="7">
        <v>39234</v>
      </c>
      <c r="B79" s="22">
        <v>17.68</v>
      </c>
      <c r="C79" s="3">
        <f t="shared" si="1"/>
        <v>-9.7037793667007086E-2</v>
      </c>
    </row>
    <row r="80" spans="1:3" ht="15" customHeight="1" x14ac:dyDescent="0.25">
      <c r="A80" s="7">
        <v>39264</v>
      </c>
      <c r="B80" s="22">
        <v>16.02</v>
      </c>
      <c r="C80" s="3">
        <f t="shared" si="1"/>
        <v>-9.389140271493214E-2</v>
      </c>
    </row>
    <row r="81" spans="1:3" ht="15" customHeight="1" x14ac:dyDescent="0.25">
      <c r="A81" s="7">
        <v>39295</v>
      </c>
      <c r="B81" s="22">
        <v>15.12</v>
      </c>
      <c r="C81" s="3">
        <f t="shared" si="1"/>
        <v>-5.6179775280898903E-2</v>
      </c>
    </row>
    <row r="82" spans="1:3" ht="15" customHeight="1" x14ac:dyDescent="0.25">
      <c r="A82" s="7">
        <v>39326</v>
      </c>
      <c r="B82" s="22">
        <v>16.399999999999999</v>
      </c>
      <c r="C82" s="3">
        <f t="shared" si="1"/>
        <v>8.4656084656084624E-2</v>
      </c>
    </row>
    <row r="83" spans="1:3" ht="15" customHeight="1" x14ac:dyDescent="0.25">
      <c r="A83" s="7">
        <v>39356</v>
      </c>
      <c r="B83" s="22">
        <v>14.6</v>
      </c>
      <c r="C83" s="3">
        <f t="shared" si="1"/>
        <v>-0.10975609756097555</v>
      </c>
    </row>
    <row r="84" spans="1:3" ht="15" customHeight="1" x14ac:dyDescent="0.25">
      <c r="A84" s="7">
        <v>39387</v>
      </c>
      <c r="B84" s="22">
        <v>14.49</v>
      </c>
      <c r="C84" s="3">
        <f t="shared" si="1"/>
        <v>-7.534246575342427E-3</v>
      </c>
    </row>
    <row r="85" spans="1:3" ht="15" customHeight="1" x14ac:dyDescent="0.25">
      <c r="A85" s="7">
        <v>39417</v>
      </c>
      <c r="B85" s="22">
        <v>13.8</v>
      </c>
      <c r="C85" s="3">
        <f t="shared" si="1"/>
        <v>-4.7619047619047582E-2</v>
      </c>
    </row>
    <row r="86" spans="1:3" ht="15" customHeight="1" x14ac:dyDescent="0.25">
      <c r="A86" s="7">
        <v>39448</v>
      </c>
      <c r="B86" s="22">
        <v>15.23</v>
      </c>
      <c r="C86" s="3">
        <f t="shared" si="1"/>
        <v>0.10362318840579708</v>
      </c>
    </row>
    <row r="87" spans="1:3" ht="15" customHeight="1" x14ac:dyDescent="0.25">
      <c r="A87" s="7">
        <v>39479</v>
      </c>
      <c r="B87" s="22">
        <v>14.01</v>
      </c>
      <c r="C87" s="3">
        <f t="shared" si="1"/>
        <v>-8.0105055810899578E-2</v>
      </c>
    </row>
    <row r="88" spans="1:3" ht="15" customHeight="1" x14ac:dyDescent="0.25">
      <c r="A88" s="7">
        <v>39508</v>
      </c>
      <c r="B88" s="22">
        <v>14.43</v>
      </c>
      <c r="C88" s="3">
        <f t="shared" si="1"/>
        <v>2.997858672376873E-2</v>
      </c>
    </row>
    <row r="89" spans="1:3" ht="15" customHeight="1" x14ac:dyDescent="0.25">
      <c r="A89" s="7">
        <v>39539</v>
      </c>
      <c r="B89" s="22">
        <v>13.59</v>
      </c>
      <c r="C89" s="3">
        <f t="shared" si="1"/>
        <v>-5.8212058212058201E-2</v>
      </c>
    </row>
    <row r="90" spans="1:3" ht="15" customHeight="1" x14ac:dyDescent="0.25">
      <c r="A90" s="7">
        <v>39569</v>
      </c>
      <c r="B90" s="22">
        <v>14.6</v>
      </c>
      <c r="C90" s="3">
        <f t="shared" si="1"/>
        <v>7.4319352465047811E-2</v>
      </c>
    </row>
    <row r="91" spans="1:3" ht="15" customHeight="1" x14ac:dyDescent="0.25">
      <c r="A91" s="7">
        <v>39600</v>
      </c>
      <c r="B91" s="22">
        <v>12.41</v>
      </c>
      <c r="C91" s="3">
        <f t="shared" si="1"/>
        <v>-0.14999999999999997</v>
      </c>
    </row>
    <row r="92" spans="1:3" ht="15" customHeight="1" x14ac:dyDescent="0.25">
      <c r="A92" s="7">
        <v>39630</v>
      </c>
      <c r="B92" s="22">
        <v>14.54</v>
      </c>
      <c r="C92" s="3">
        <f t="shared" si="1"/>
        <v>0.17163577759871063</v>
      </c>
    </row>
    <row r="93" spans="1:3" ht="15" customHeight="1" x14ac:dyDescent="0.25">
      <c r="A93" s="7">
        <v>39661</v>
      </c>
      <c r="B93" s="22">
        <v>14.01</v>
      </c>
      <c r="C93" s="3">
        <f t="shared" si="1"/>
        <v>-3.6451169188445626E-2</v>
      </c>
    </row>
    <row r="94" spans="1:3" ht="15" customHeight="1" x14ac:dyDescent="0.25">
      <c r="A94" s="7">
        <v>39692</v>
      </c>
      <c r="B94" s="22">
        <v>13.08</v>
      </c>
      <c r="C94" s="3">
        <f t="shared" si="1"/>
        <v>-6.6381156316916462E-2</v>
      </c>
    </row>
    <row r="95" spans="1:3" ht="15" customHeight="1" x14ac:dyDescent="0.25">
      <c r="A95" s="7">
        <v>39722</v>
      </c>
      <c r="B95" s="22">
        <v>10.88</v>
      </c>
      <c r="C95" s="3">
        <f t="shared" si="1"/>
        <v>-0.1681957186544342</v>
      </c>
    </row>
    <row r="96" spans="1:3" ht="15" customHeight="1" x14ac:dyDescent="0.25">
      <c r="A96" s="7">
        <v>39753</v>
      </c>
      <c r="B96" s="22">
        <v>9.91</v>
      </c>
      <c r="C96" s="3">
        <f t="shared" si="1"/>
        <v>-8.915441176470594E-2</v>
      </c>
    </row>
    <row r="97" spans="1:3" ht="15" customHeight="1" x14ac:dyDescent="0.25">
      <c r="A97" s="7">
        <v>39783</v>
      </c>
      <c r="B97" s="22">
        <v>12.29</v>
      </c>
      <c r="C97" s="3">
        <f t="shared" si="1"/>
        <v>0.24016145307769918</v>
      </c>
    </row>
    <row r="98" spans="1:3" ht="15" customHeight="1" x14ac:dyDescent="0.25">
      <c r="A98" s="7">
        <v>39814</v>
      </c>
      <c r="B98" s="22">
        <v>10.9</v>
      </c>
      <c r="C98" s="3">
        <f t="shared" si="1"/>
        <v>-0.11310008136696492</v>
      </c>
    </row>
    <row r="99" spans="1:3" ht="15" customHeight="1" x14ac:dyDescent="0.25">
      <c r="A99" s="7">
        <v>39845</v>
      </c>
      <c r="B99" s="22">
        <v>9.09</v>
      </c>
      <c r="C99" s="3">
        <f t="shared" si="1"/>
        <v>-0.16605504587155967</v>
      </c>
    </row>
    <row r="100" spans="1:3" ht="15" customHeight="1" x14ac:dyDescent="0.25">
      <c r="A100" s="7">
        <v>39873</v>
      </c>
      <c r="B100" s="22">
        <v>8.85</v>
      </c>
      <c r="C100" s="3">
        <f t="shared" si="1"/>
        <v>-2.6402640264026427E-2</v>
      </c>
    </row>
    <row r="101" spans="1:3" ht="15" customHeight="1" x14ac:dyDescent="0.25">
      <c r="A101" s="7">
        <v>39904</v>
      </c>
      <c r="B101" s="22">
        <v>11.49</v>
      </c>
      <c r="C101" s="3">
        <f t="shared" si="1"/>
        <v>0.29830508474576278</v>
      </c>
    </row>
    <row r="102" spans="1:3" ht="15" customHeight="1" x14ac:dyDescent="0.25">
      <c r="A102" s="7">
        <v>39934</v>
      </c>
      <c r="B102" s="22">
        <v>11.99</v>
      </c>
      <c r="C102" s="3">
        <f t="shared" si="1"/>
        <v>4.3516100957354219E-2</v>
      </c>
    </row>
    <row r="103" spans="1:3" ht="15" customHeight="1" x14ac:dyDescent="0.25">
      <c r="A103" s="7">
        <v>39965</v>
      </c>
      <c r="B103" s="22">
        <v>12.32</v>
      </c>
      <c r="C103" s="3">
        <f t="shared" si="1"/>
        <v>2.7522935779816519E-2</v>
      </c>
    </row>
    <row r="104" spans="1:3" ht="15" customHeight="1" x14ac:dyDescent="0.25">
      <c r="A104" s="7">
        <v>39995</v>
      </c>
      <c r="B104" s="22">
        <v>13.5</v>
      </c>
      <c r="C104" s="3">
        <f t="shared" si="1"/>
        <v>9.5779220779220756E-2</v>
      </c>
    </row>
    <row r="105" spans="1:3" ht="15" customHeight="1" x14ac:dyDescent="0.25">
      <c r="A105" s="7">
        <v>40026</v>
      </c>
      <c r="B105" s="22">
        <v>13.81</v>
      </c>
      <c r="C105" s="3">
        <f t="shared" si="1"/>
        <v>2.2962962962963001E-2</v>
      </c>
    </row>
    <row r="106" spans="1:3" ht="15" customHeight="1" x14ac:dyDescent="0.25">
      <c r="A106" s="7">
        <v>40057</v>
      </c>
      <c r="B106" s="22">
        <v>14.18</v>
      </c>
      <c r="C106" s="3">
        <f t="shared" si="1"/>
        <v>2.6792179580014425E-2</v>
      </c>
    </row>
    <row r="107" spans="1:3" ht="15" customHeight="1" x14ac:dyDescent="0.25">
      <c r="A107" s="7">
        <v>40087</v>
      </c>
      <c r="B107" s="22">
        <v>14.54</v>
      </c>
      <c r="C107" s="3">
        <f t="shared" si="1"/>
        <v>2.5387870239774291E-2</v>
      </c>
    </row>
    <row r="108" spans="1:3" ht="15" customHeight="1" x14ac:dyDescent="0.25">
      <c r="A108" s="7">
        <v>40118</v>
      </c>
      <c r="B108" s="22">
        <v>15.51</v>
      </c>
      <c r="C108" s="3">
        <f t="shared" si="1"/>
        <v>6.6712517193947773E-2</v>
      </c>
    </row>
    <row r="109" spans="1:3" ht="15" customHeight="1" x14ac:dyDescent="0.25">
      <c r="A109" s="7">
        <v>40148</v>
      </c>
      <c r="B109" s="22">
        <v>15.93</v>
      </c>
      <c r="C109" s="3">
        <f t="shared" si="1"/>
        <v>2.7079303675048353E-2</v>
      </c>
    </row>
    <row r="110" spans="1:3" ht="15" customHeight="1" x14ac:dyDescent="0.25">
      <c r="A110" s="7">
        <v>40179</v>
      </c>
      <c r="B110" s="22">
        <v>15.72</v>
      </c>
      <c r="C110" s="3">
        <f t="shared" si="1"/>
        <v>-1.3182674199623294E-2</v>
      </c>
    </row>
    <row r="111" spans="1:3" ht="15" customHeight="1" x14ac:dyDescent="0.25">
      <c r="A111" s="7">
        <v>40210</v>
      </c>
      <c r="B111" s="22">
        <v>17.53</v>
      </c>
      <c r="C111" s="3">
        <f t="shared" si="1"/>
        <v>0.11513994910941479</v>
      </c>
    </row>
    <row r="112" spans="1:3" ht="15" customHeight="1" x14ac:dyDescent="0.25">
      <c r="A112" s="7">
        <v>40238</v>
      </c>
      <c r="B112" s="22">
        <v>18.13</v>
      </c>
      <c r="C112" s="3">
        <f t="shared" si="1"/>
        <v>3.4227039361095141E-2</v>
      </c>
    </row>
    <row r="113" spans="1:3" ht="15" customHeight="1" x14ac:dyDescent="0.25">
      <c r="A113" s="7">
        <v>40269</v>
      </c>
      <c r="B113" s="22">
        <v>18.350000000000001</v>
      </c>
      <c r="C113" s="3">
        <f t="shared" si="1"/>
        <v>1.2134583563155126E-2</v>
      </c>
    </row>
    <row r="114" spans="1:3" ht="15" customHeight="1" x14ac:dyDescent="0.25">
      <c r="A114" s="7">
        <v>40299</v>
      </c>
      <c r="B114" s="22">
        <v>17.27</v>
      </c>
      <c r="C114" s="3">
        <f t="shared" si="1"/>
        <v>-5.8855585831062769E-2</v>
      </c>
    </row>
    <row r="115" spans="1:3" ht="15" customHeight="1" x14ac:dyDescent="0.25">
      <c r="A115" s="7">
        <v>40330</v>
      </c>
      <c r="B115" s="22">
        <v>16.87</v>
      </c>
      <c r="C115" s="3">
        <f t="shared" si="1"/>
        <v>-2.3161551823972126E-2</v>
      </c>
    </row>
    <row r="116" spans="1:3" ht="15" customHeight="1" x14ac:dyDescent="0.25">
      <c r="A116" s="7">
        <v>40360</v>
      </c>
      <c r="B116" s="22">
        <v>16.87</v>
      </c>
      <c r="C116" s="3">
        <f t="shared" si="1"/>
        <v>0</v>
      </c>
    </row>
    <row r="117" spans="1:3" ht="15" customHeight="1" x14ac:dyDescent="0.25">
      <c r="A117" s="7">
        <v>40391</v>
      </c>
      <c r="B117" s="22">
        <v>16.73</v>
      </c>
      <c r="C117" s="3">
        <f t="shared" si="1"/>
        <v>-8.2987551867220247E-3</v>
      </c>
    </row>
    <row r="118" spans="1:3" ht="15" customHeight="1" x14ac:dyDescent="0.25">
      <c r="A118" s="7">
        <v>40422</v>
      </c>
      <c r="B118" s="22">
        <v>18.7</v>
      </c>
      <c r="C118" s="3">
        <f t="shared" si="1"/>
        <v>0.11775254034668253</v>
      </c>
    </row>
    <row r="119" spans="1:3" ht="15" customHeight="1" x14ac:dyDescent="0.25">
      <c r="A119" s="7">
        <v>40452</v>
      </c>
      <c r="B119" s="22">
        <v>18.600000000000001</v>
      </c>
      <c r="C119" s="3">
        <f t="shared" si="1"/>
        <v>-5.3475935828875866E-3</v>
      </c>
    </row>
    <row r="120" spans="1:3" ht="15" customHeight="1" x14ac:dyDescent="0.25">
      <c r="A120" s="7">
        <v>40483</v>
      </c>
      <c r="B120" s="22">
        <v>20.6</v>
      </c>
      <c r="C120" s="3">
        <f t="shared" si="1"/>
        <v>0.1075268817204301</v>
      </c>
    </row>
    <row r="121" spans="1:3" ht="15" customHeight="1" x14ac:dyDescent="0.25">
      <c r="A121" s="7">
        <v>40513</v>
      </c>
      <c r="B121" s="22">
        <v>20.94</v>
      </c>
      <c r="C121" s="3">
        <f t="shared" si="1"/>
        <v>1.650485436893203E-2</v>
      </c>
    </row>
    <row r="122" spans="1:3" ht="15" customHeight="1" x14ac:dyDescent="0.25">
      <c r="A122" s="7">
        <v>40544</v>
      </c>
      <c r="B122" s="22">
        <v>19.5</v>
      </c>
      <c r="C122" s="3">
        <f t="shared" si="1"/>
        <v>-6.8767908309455644E-2</v>
      </c>
    </row>
    <row r="123" spans="1:3" ht="15" customHeight="1" x14ac:dyDescent="0.25">
      <c r="A123" s="7">
        <v>40575</v>
      </c>
      <c r="B123" s="22">
        <v>20.83</v>
      </c>
      <c r="C123" s="3">
        <f t="shared" si="1"/>
        <v>6.8205128205128113E-2</v>
      </c>
    </row>
    <row r="124" spans="1:3" ht="15" customHeight="1" x14ac:dyDescent="0.25">
      <c r="A124" s="7">
        <v>40603</v>
      </c>
      <c r="B124" s="22">
        <v>20.72</v>
      </c>
      <c r="C124" s="3">
        <f t="shared" si="1"/>
        <v>-5.2808449351896035E-3</v>
      </c>
    </row>
    <row r="125" spans="1:3" ht="15" customHeight="1" x14ac:dyDescent="0.25">
      <c r="A125" s="7">
        <v>40634</v>
      </c>
      <c r="B125" s="22">
        <v>22.21</v>
      </c>
      <c r="C125" s="3">
        <f t="shared" si="1"/>
        <v>7.1911196911197017E-2</v>
      </c>
    </row>
    <row r="126" spans="1:3" ht="15" customHeight="1" x14ac:dyDescent="0.25">
      <c r="A126" s="7">
        <v>40664</v>
      </c>
      <c r="B126" s="22">
        <v>22.13</v>
      </c>
      <c r="C126" s="3">
        <f t="shared" si="1"/>
        <v>-3.6019810895993628E-3</v>
      </c>
    </row>
    <row r="127" spans="1:3" ht="15" customHeight="1" x14ac:dyDescent="0.25">
      <c r="A127" s="7">
        <v>40695</v>
      </c>
      <c r="B127" s="22">
        <v>23.05</v>
      </c>
      <c r="C127" s="3">
        <f t="shared" si="1"/>
        <v>4.1572525982828817E-2</v>
      </c>
    </row>
    <row r="128" spans="1:3" ht="15" customHeight="1" x14ac:dyDescent="0.25">
      <c r="A128" s="7">
        <v>40725</v>
      </c>
      <c r="B128" s="22">
        <v>22.35</v>
      </c>
      <c r="C128" s="3">
        <f t="shared" si="1"/>
        <v>-3.0368763557483698E-2</v>
      </c>
    </row>
    <row r="129" spans="1:3" ht="15" customHeight="1" x14ac:dyDescent="0.25">
      <c r="A129" s="7">
        <v>40756</v>
      </c>
      <c r="B129" s="22">
        <v>22.73</v>
      </c>
      <c r="C129" s="3">
        <f t="shared" si="1"/>
        <v>1.700223713646528E-2</v>
      </c>
    </row>
    <row r="130" spans="1:3" ht="15" customHeight="1" x14ac:dyDescent="0.25">
      <c r="A130" s="7">
        <v>40787</v>
      </c>
      <c r="B130" s="22">
        <v>21.9</v>
      </c>
      <c r="C130" s="3">
        <f t="shared" si="1"/>
        <v>-3.6515618125824982E-2</v>
      </c>
    </row>
    <row r="131" spans="1:3" ht="15" customHeight="1" x14ac:dyDescent="0.25">
      <c r="A131" s="7">
        <v>40817</v>
      </c>
      <c r="B131" s="22">
        <v>23.89</v>
      </c>
      <c r="C131" s="3">
        <f t="shared" si="1"/>
        <v>9.0867579908675902E-2</v>
      </c>
    </row>
    <row r="132" spans="1:3" ht="15" customHeight="1" x14ac:dyDescent="0.25">
      <c r="A132" s="7">
        <v>40848</v>
      </c>
      <c r="B132" s="22">
        <v>24.58</v>
      </c>
      <c r="C132" s="3">
        <f t="shared" ref="C132:C176" si="2">(B132-B131)/B131</f>
        <v>2.8882377563834143E-2</v>
      </c>
    </row>
    <row r="133" spans="1:3" ht="15" customHeight="1" x14ac:dyDescent="0.25">
      <c r="A133" s="7">
        <v>40878</v>
      </c>
      <c r="B133" s="22">
        <v>23.68</v>
      </c>
      <c r="C133" s="3">
        <f t="shared" si="2"/>
        <v>-3.6615134255492218E-2</v>
      </c>
    </row>
    <row r="134" spans="1:3" ht="15" customHeight="1" x14ac:dyDescent="0.25">
      <c r="A134" s="7">
        <v>40909</v>
      </c>
      <c r="B134" s="22">
        <v>26.45</v>
      </c>
      <c r="C134" s="3">
        <f t="shared" si="2"/>
        <v>0.11697635135135133</v>
      </c>
    </row>
    <row r="135" spans="1:3" ht="15" customHeight="1" x14ac:dyDescent="0.25">
      <c r="A135" s="7">
        <v>40940</v>
      </c>
      <c r="B135" s="22">
        <v>27.94</v>
      </c>
      <c r="C135" s="3">
        <f t="shared" si="2"/>
        <v>5.6332703213610662E-2</v>
      </c>
    </row>
    <row r="136" spans="1:3" ht="15" customHeight="1" x14ac:dyDescent="0.25">
      <c r="A136" s="7">
        <v>40969</v>
      </c>
      <c r="B136" s="22">
        <v>28.99</v>
      </c>
      <c r="C136" s="3">
        <f t="shared" si="2"/>
        <v>3.7580529706513856E-2</v>
      </c>
    </row>
    <row r="137" spans="1:3" ht="15" customHeight="1" x14ac:dyDescent="0.25">
      <c r="A137" s="7">
        <v>41000</v>
      </c>
      <c r="B137" s="22">
        <v>28.94</v>
      </c>
      <c r="C137" s="3">
        <f t="shared" si="2"/>
        <v>-1.7247326664366043E-3</v>
      </c>
    </row>
    <row r="138" spans="1:3" ht="15" customHeight="1" x14ac:dyDescent="0.25">
      <c r="A138" s="7">
        <v>41030</v>
      </c>
      <c r="B138" s="22">
        <v>27.08</v>
      </c>
      <c r="C138" s="3">
        <f t="shared" si="2"/>
        <v>-6.4270905321354627E-2</v>
      </c>
    </row>
    <row r="139" spans="1:3" ht="15" customHeight="1" x14ac:dyDescent="0.25">
      <c r="A139" s="7">
        <v>41061</v>
      </c>
      <c r="B139" s="22">
        <v>28.22</v>
      </c>
      <c r="C139" s="3">
        <f t="shared" si="2"/>
        <v>4.2097488921713465E-2</v>
      </c>
    </row>
    <row r="140" spans="1:3" ht="15" customHeight="1" x14ac:dyDescent="0.25">
      <c r="A140" s="7">
        <v>41091</v>
      </c>
      <c r="B140" s="22">
        <v>30.6</v>
      </c>
      <c r="C140" s="3">
        <f t="shared" si="2"/>
        <v>8.4337349397590453E-2</v>
      </c>
    </row>
    <row r="141" spans="1:3" ht="15" customHeight="1" x14ac:dyDescent="0.25">
      <c r="A141" s="7">
        <v>41122</v>
      </c>
      <c r="B141" s="22">
        <v>30.84</v>
      </c>
      <c r="C141" s="3">
        <f t="shared" si="2"/>
        <v>7.8431372549019086E-3</v>
      </c>
    </row>
    <row r="142" spans="1:3" ht="15" customHeight="1" x14ac:dyDescent="0.25">
      <c r="A142" s="7">
        <v>41153</v>
      </c>
      <c r="B142" s="22">
        <v>31.13</v>
      </c>
      <c r="C142" s="3">
        <f t="shared" si="2"/>
        <v>9.4033722438391417E-3</v>
      </c>
    </row>
    <row r="143" spans="1:3" ht="15" customHeight="1" x14ac:dyDescent="0.25">
      <c r="A143" s="7">
        <v>41183</v>
      </c>
      <c r="B143" s="22">
        <v>32.28</v>
      </c>
      <c r="C143" s="3">
        <f t="shared" si="2"/>
        <v>3.6941856729842668E-2</v>
      </c>
    </row>
    <row r="144" spans="1:3" ht="15" customHeight="1" x14ac:dyDescent="0.25">
      <c r="A144" s="7">
        <v>41214</v>
      </c>
      <c r="B144" s="22">
        <v>33.200000000000003</v>
      </c>
      <c r="C144" s="3">
        <f t="shared" si="2"/>
        <v>2.8500619578686544E-2</v>
      </c>
    </row>
    <row r="145" spans="1:3" ht="15" customHeight="1" x14ac:dyDescent="0.25">
      <c r="A145" s="7">
        <v>41244</v>
      </c>
      <c r="B145" s="22">
        <v>32.409999999999997</v>
      </c>
      <c r="C145" s="3">
        <f t="shared" si="2"/>
        <v>-2.3795180722891753E-2</v>
      </c>
    </row>
    <row r="146" spans="1:3" ht="15" customHeight="1" x14ac:dyDescent="0.25">
      <c r="A146" s="7">
        <v>41275</v>
      </c>
      <c r="B146" s="22">
        <v>33.299999999999997</v>
      </c>
      <c r="C146" s="3">
        <f t="shared" si="2"/>
        <v>2.746066029003396E-2</v>
      </c>
    </row>
    <row r="147" spans="1:3" ht="15" customHeight="1" x14ac:dyDescent="0.25">
      <c r="A147" s="7">
        <v>41306</v>
      </c>
      <c r="B147" s="22">
        <v>36.380000000000003</v>
      </c>
      <c r="C147" s="3">
        <f t="shared" si="2"/>
        <v>9.2492492492492667E-2</v>
      </c>
    </row>
    <row r="148" spans="1:3" ht="15" customHeight="1" x14ac:dyDescent="0.25">
      <c r="A148" s="7">
        <v>41334</v>
      </c>
      <c r="B148" s="22">
        <v>39.08</v>
      </c>
      <c r="C148" s="3">
        <f t="shared" si="2"/>
        <v>7.4216602528861891E-2</v>
      </c>
    </row>
    <row r="149" spans="1:3" ht="15" customHeight="1" x14ac:dyDescent="0.25">
      <c r="A149" s="7">
        <v>41365</v>
      </c>
      <c r="B149" s="22">
        <v>40.770000000000003</v>
      </c>
      <c r="C149" s="3">
        <f t="shared" si="2"/>
        <v>4.3244626407369625E-2</v>
      </c>
    </row>
    <row r="150" spans="1:3" ht="15" customHeight="1" x14ac:dyDescent="0.25">
      <c r="A150" s="7">
        <v>41395</v>
      </c>
      <c r="B150" s="22">
        <v>40.270000000000003</v>
      </c>
      <c r="C150" s="3">
        <f t="shared" si="2"/>
        <v>-1.226391954868776E-2</v>
      </c>
    </row>
    <row r="151" spans="1:3" ht="15" customHeight="1" x14ac:dyDescent="0.25">
      <c r="A151" s="7">
        <v>41426</v>
      </c>
      <c r="B151" s="22">
        <v>40.770000000000003</v>
      </c>
      <c r="C151" s="3">
        <f t="shared" si="2"/>
        <v>1.2416190712689346E-2</v>
      </c>
    </row>
    <row r="152" spans="1:3" ht="15" customHeight="1" x14ac:dyDescent="0.25">
      <c r="A152" s="7">
        <v>41456</v>
      </c>
      <c r="B152" s="22">
        <v>37.82</v>
      </c>
      <c r="C152" s="3">
        <f t="shared" si="2"/>
        <v>-7.2357125337257855E-2</v>
      </c>
    </row>
    <row r="153" spans="1:3" ht="15" customHeight="1" x14ac:dyDescent="0.25">
      <c r="A153" s="7">
        <v>41487</v>
      </c>
      <c r="B153" s="22">
        <v>36.76</v>
      </c>
      <c r="C153" s="3">
        <f t="shared" si="2"/>
        <v>-2.8027498677948237E-2</v>
      </c>
    </row>
    <row r="154" spans="1:3" ht="15" customHeight="1" x14ac:dyDescent="0.25">
      <c r="A154" s="7">
        <v>41518</v>
      </c>
      <c r="B154" s="22">
        <v>38.01</v>
      </c>
      <c r="C154" s="3">
        <f t="shared" si="2"/>
        <v>3.4004352557127311E-2</v>
      </c>
    </row>
    <row r="155" spans="1:3" ht="15" customHeight="1" x14ac:dyDescent="0.25">
      <c r="A155" s="7">
        <v>41548</v>
      </c>
      <c r="B155" s="22">
        <v>40.28</v>
      </c>
      <c r="C155" s="3">
        <f t="shared" si="2"/>
        <v>5.9721126019468648E-2</v>
      </c>
    </row>
    <row r="156" spans="1:3" ht="15" customHeight="1" x14ac:dyDescent="0.25">
      <c r="A156" s="7">
        <v>41579</v>
      </c>
      <c r="B156" s="22">
        <v>42.33</v>
      </c>
      <c r="C156" s="3">
        <f t="shared" si="2"/>
        <v>5.0893743793445807E-2</v>
      </c>
    </row>
    <row r="157" spans="1:3" ht="15" customHeight="1" x14ac:dyDescent="0.25">
      <c r="A157" s="7">
        <v>41609</v>
      </c>
      <c r="B157" s="22">
        <v>43.53</v>
      </c>
      <c r="C157" s="3">
        <f t="shared" si="2"/>
        <v>2.8348688873139686E-2</v>
      </c>
    </row>
    <row r="158" spans="1:3" ht="15" customHeight="1" x14ac:dyDescent="0.25">
      <c r="A158" s="7">
        <v>41640</v>
      </c>
      <c r="B158" s="22">
        <v>34.619999999999997</v>
      </c>
      <c r="C158" s="3">
        <f t="shared" si="2"/>
        <v>-0.20468642315644392</v>
      </c>
    </row>
    <row r="159" spans="1:3" ht="15" customHeight="1" x14ac:dyDescent="0.25">
      <c r="A159" s="7">
        <v>41671</v>
      </c>
      <c r="B159" s="22">
        <v>34.49</v>
      </c>
      <c r="C159" s="3">
        <f t="shared" si="2"/>
        <v>-3.7550548815712148E-3</v>
      </c>
    </row>
    <row r="160" spans="1:3" ht="15" customHeight="1" x14ac:dyDescent="0.25">
      <c r="A160" s="7">
        <v>41699</v>
      </c>
      <c r="B160" s="22">
        <v>37.08</v>
      </c>
      <c r="C160" s="3">
        <f t="shared" si="2"/>
        <v>7.5094230211655441E-2</v>
      </c>
    </row>
    <row r="161" spans="1:3" ht="15" customHeight="1" x14ac:dyDescent="0.25">
      <c r="A161" s="7">
        <v>41730</v>
      </c>
      <c r="B161" s="22">
        <v>36.26</v>
      </c>
      <c r="C161" s="3">
        <f t="shared" si="2"/>
        <v>-2.2114347357065814E-2</v>
      </c>
    </row>
    <row r="162" spans="1:3" ht="15" customHeight="1" x14ac:dyDescent="0.25">
      <c r="A162" s="7">
        <v>41760</v>
      </c>
      <c r="B162" s="22">
        <v>36.25</v>
      </c>
      <c r="C162" s="3">
        <f t="shared" si="2"/>
        <v>-2.7578599007164952E-4</v>
      </c>
    </row>
    <row r="163" spans="1:3" ht="15" customHeight="1" x14ac:dyDescent="0.25">
      <c r="A163" s="7">
        <v>41791</v>
      </c>
      <c r="B163" s="22">
        <v>36.39</v>
      </c>
      <c r="C163" s="3">
        <f t="shared" si="2"/>
        <v>3.862068965517257E-3</v>
      </c>
    </row>
    <row r="164" spans="1:3" ht="15" customHeight="1" x14ac:dyDescent="0.25">
      <c r="A164" s="7">
        <v>41821</v>
      </c>
      <c r="B164" s="22">
        <v>33.07</v>
      </c>
      <c r="C164" s="3">
        <f t="shared" si="2"/>
        <v>-9.1233855454795273E-2</v>
      </c>
    </row>
    <row r="165" spans="1:3" ht="15" customHeight="1" x14ac:dyDescent="0.25">
      <c r="A165" s="7">
        <v>41852</v>
      </c>
      <c r="B165" s="22">
        <v>32.56</v>
      </c>
      <c r="C165" s="3">
        <f t="shared" si="2"/>
        <v>-1.5421832476564801E-2</v>
      </c>
    </row>
    <row r="166" spans="1:3" ht="15" customHeight="1" x14ac:dyDescent="0.25">
      <c r="A166" s="7">
        <v>41883</v>
      </c>
      <c r="B166" s="22">
        <v>28.93</v>
      </c>
      <c r="C166" s="3">
        <f t="shared" si="2"/>
        <v>-0.11148648648648656</v>
      </c>
    </row>
    <row r="167" spans="1:3" ht="15" customHeight="1" x14ac:dyDescent="0.25">
      <c r="A167" s="7">
        <v>41913</v>
      </c>
      <c r="B167" s="22">
        <v>29.33</v>
      </c>
      <c r="C167" s="3">
        <f t="shared" si="2"/>
        <v>1.3826477704804652E-2</v>
      </c>
    </row>
    <row r="168" spans="1:3" ht="15" customHeight="1" x14ac:dyDescent="0.25">
      <c r="A168" s="7">
        <v>41944</v>
      </c>
      <c r="B168" s="22">
        <v>30.15</v>
      </c>
      <c r="C168" s="3">
        <f t="shared" si="2"/>
        <v>2.7957722468462336E-2</v>
      </c>
    </row>
    <row r="169" spans="1:3" ht="15" customHeight="1" x14ac:dyDescent="0.25">
      <c r="A169" s="7">
        <v>41974</v>
      </c>
      <c r="B169" s="22">
        <v>29.57</v>
      </c>
      <c r="C169" s="3">
        <f t="shared" si="2"/>
        <v>-1.9237147595356496E-2</v>
      </c>
    </row>
    <row r="170" spans="1:3" ht="15" customHeight="1" x14ac:dyDescent="0.25">
      <c r="A170" s="7">
        <v>42005</v>
      </c>
      <c r="B170" s="22">
        <v>25.7</v>
      </c>
      <c r="C170" s="3">
        <f t="shared" si="2"/>
        <v>-0.13087588772404468</v>
      </c>
    </row>
    <row r="171" spans="1:3" ht="15" customHeight="1" x14ac:dyDescent="0.25">
      <c r="A171" s="7">
        <v>42036</v>
      </c>
      <c r="B171" s="22">
        <v>25.5</v>
      </c>
      <c r="C171" s="3">
        <f t="shared" si="2"/>
        <v>-7.7821011673151474E-3</v>
      </c>
    </row>
    <row r="172" spans="1:3" ht="15" customHeight="1" x14ac:dyDescent="0.25">
      <c r="A172" s="7">
        <v>42064</v>
      </c>
      <c r="B172" s="22">
        <v>22.14</v>
      </c>
      <c r="C172" s="3">
        <f t="shared" si="2"/>
        <v>-0.13176470588235292</v>
      </c>
    </row>
    <row r="173" spans="1:3" ht="15" customHeight="1" x14ac:dyDescent="0.25">
      <c r="A173" s="7">
        <v>42095</v>
      </c>
      <c r="B173" s="22">
        <v>27.28</v>
      </c>
      <c r="C173" s="3">
        <f t="shared" si="2"/>
        <v>0.23215898825654926</v>
      </c>
    </row>
    <row r="174" spans="1:3" ht="15" customHeight="1" x14ac:dyDescent="0.25">
      <c r="A174" s="7">
        <v>42125</v>
      </c>
      <c r="B174" s="22">
        <v>25.38</v>
      </c>
      <c r="C174" s="3">
        <f t="shared" si="2"/>
        <v>-6.9648093841642306E-2</v>
      </c>
    </row>
    <row r="175" spans="1:3" ht="15" customHeight="1" x14ac:dyDescent="0.25">
      <c r="A175" s="7">
        <v>42156</v>
      </c>
      <c r="B175" s="22">
        <v>25.26</v>
      </c>
      <c r="C175" s="3">
        <f t="shared" si="2"/>
        <v>-4.7281323877067551E-3</v>
      </c>
    </row>
    <row r="176" spans="1:3" ht="15" customHeight="1" x14ac:dyDescent="0.25">
      <c r="A176" s="7">
        <v>42186</v>
      </c>
      <c r="B176" s="22">
        <v>22.82</v>
      </c>
      <c r="C176" s="3">
        <f t="shared" si="2"/>
        <v>-9.6595407759303295E-2</v>
      </c>
    </row>
    <row r="177" spans="1:1" ht="15" customHeight="1" x14ac:dyDescent="0.25">
      <c r="A177" s="8"/>
    </row>
    <row r="178" spans="1:1" ht="15" customHeight="1" x14ac:dyDescent="0.25">
      <c r="A178" s="8"/>
    </row>
    <row r="179" spans="1:1" ht="15" customHeight="1" x14ac:dyDescent="0.25">
      <c r="A179" s="8"/>
    </row>
  </sheetData>
  <mergeCells count="1">
    <mergeCell ref="F22:K22"/>
  </mergeCells>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11"/>
    <col min="2" max="16384" width="30.7109375" style="10"/>
  </cols>
  <sheetData>
    <row r="1" spans="1:20" x14ac:dyDescent="0.25">
      <c r="A1" s="11" t="s">
        <v>12</v>
      </c>
      <c r="B1" s="10" t="s">
        <v>13</v>
      </c>
      <c r="C1" s="10" t="s">
        <v>3</v>
      </c>
      <c r="D1" s="10">
        <v>7</v>
      </c>
      <c r="E1" s="10" t="s">
        <v>4</v>
      </c>
      <c r="F1" s="10">
        <v>0</v>
      </c>
      <c r="G1" s="10" t="s">
        <v>5</v>
      </c>
      <c r="H1" s="10">
        <v>0</v>
      </c>
      <c r="I1" s="10" t="s">
        <v>6</v>
      </c>
      <c r="J1" s="10">
        <v>1</v>
      </c>
      <c r="K1" s="10" t="s">
        <v>7</v>
      </c>
      <c r="L1" s="10">
        <v>0</v>
      </c>
      <c r="M1" s="10" t="s">
        <v>8</v>
      </c>
      <c r="N1" s="10">
        <v>0</v>
      </c>
      <c r="O1" s="10" t="s">
        <v>9</v>
      </c>
      <c r="P1" s="10">
        <v>1</v>
      </c>
      <c r="Q1" s="10" t="s">
        <v>10</v>
      </c>
      <c r="R1" s="10">
        <v>0</v>
      </c>
      <c r="S1" s="10" t="s">
        <v>11</v>
      </c>
      <c r="T1" s="10">
        <v>0</v>
      </c>
    </row>
    <row r="2" spans="1:20" x14ac:dyDescent="0.25">
      <c r="A2" s="11" t="s">
        <v>14</v>
      </c>
      <c r="B2" s="10" t="s">
        <v>15</v>
      </c>
    </row>
    <row r="3" spans="1:20" x14ac:dyDescent="0.25">
      <c r="A3" s="11" t="s">
        <v>16</v>
      </c>
      <c r="B3" s="10" t="b">
        <f>IF(B10&gt;256,"TripUpST110AndEarlier",FALSE)</f>
        <v>0</v>
      </c>
    </row>
    <row r="4" spans="1:20" x14ac:dyDescent="0.25">
      <c r="A4" s="11" t="s">
        <v>17</v>
      </c>
      <c r="B4" s="10" t="s">
        <v>18</v>
      </c>
    </row>
    <row r="5" spans="1:20" x14ac:dyDescent="0.25">
      <c r="A5" s="11" t="s">
        <v>19</v>
      </c>
      <c r="B5" s="10" t="b">
        <v>1</v>
      </c>
    </row>
    <row r="6" spans="1:20" x14ac:dyDescent="0.25">
      <c r="A6" s="11" t="s">
        <v>20</v>
      </c>
      <c r="B6" s="10" t="b">
        <v>1</v>
      </c>
    </row>
    <row r="7" spans="1:20" x14ac:dyDescent="0.25">
      <c r="A7" s="11" t="s">
        <v>21</v>
      </c>
      <c r="B7" s="10">
        <f>Data!$A$1:$C$176</f>
        <v>11.8</v>
      </c>
    </row>
    <row r="8" spans="1:20" x14ac:dyDescent="0.25">
      <c r="A8" s="11" t="s">
        <v>22</v>
      </c>
      <c r="B8" s="10">
        <v>2</v>
      </c>
    </row>
    <row r="9" spans="1:20" x14ac:dyDescent="0.25">
      <c r="A9" s="11" t="s">
        <v>23</v>
      </c>
      <c r="B9" s="23">
        <f>1</f>
        <v>1</v>
      </c>
    </row>
    <row r="10" spans="1:20" x14ac:dyDescent="0.25">
      <c r="A10" s="11" t="s">
        <v>24</v>
      </c>
      <c r="B10" s="10">
        <v>3</v>
      </c>
    </row>
    <row r="12" spans="1:20" x14ac:dyDescent="0.25">
      <c r="A12" s="11" t="s">
        <v>25</v>
      </c>
      <c r="B12" s="10" t="s">
        <v>57</v>
      </c>
      <c r="C12" s="10" t="s">
        <v>26</v>
      </c>
      <c r="D12" s="10" t="s">
        <v>27</v>
      </c>
      <c r="E12" s="10" t="b">
        <v>1</v>
      </c>
      <c r="F12" s="10">
        <v>0</v>
      </c>
      <c r="G12" s="10">
        <v>4</v>
      </c>
      <c r="H12" s="10">
        <v>0</v>
      </c>
    </row>
    <row r="13" spans="1:20" x14ac:dyDescent="0.25">
      <c r="A13" s="11" t="s">
        <v>28</v>
      </c>
      <c r="B13" s="10">
        <f>Data!$A$1:$A$176</f>
        <v>37226</v>
      </c>
    </row>
    <row r="14" spans="1:20" x14ac:dyDescent="0.25">
      <c r="A14" s="11" t="s">
        <v>29</v>
      </c>
    </row>
    <row r="15" spans="1:20" x14ac:dyDescent="0.25">
      <c r="A15" s="11" t="s">
        <v>30</v>
      </c>
      <c r="B15" s="10" t="s">
        <v>58</v>
      </c>
      <c r="C15" s="10" t="s">
        <v>31</v>
      </c>
      <c r="D15" s="10" t="s">
        <v>32</v>
      </c>
      <c r="E15" s="10" t="b">
        <v>1</v>
      </c>
      <c r="F15" s="10">
        <v>0</v>
      </c>
      <c r="G15" s="10">
        <v>4</v>
      </c>
      <c r="H15" s="10">
        <v>0</v>
      </c>
    </row>
    <row r="16" spans="1:20" x14ac:dyDescent="0.25">
      <c r="A16" s="11" t="s">
        <v>33</v>
      </c>
      <c r="B16" s="10">
        <f>Data!$B$1:$B$176</f>
        <v>13.09</v>
      </c>
    </row>
    <row r="17" spans="1:8" x14ac:dyDescent="0.25">
      <c r="A17" s="11" t="s">
        <v>34</v>
      </c>
    </row>
    <row r="18" spans="1:8" x14ac:dyDescent="0.25">
      <c r="A18" s="11" t="s">
        <v>35</v>
      </c>
      <c r="B18" s="10" t="s">
        <v>59</v>
      </c>
      <c r="C18" s="10" t="s">
        <v>36</v>
      </c>
      <c r="D18" s="10" t="s">
        <v>37</v>
      </c>
      <c r="E18" s="10" t="b">
        <v>1</v>
      </c>
      <c r="F18" s="10">
        <v>0</v>
      </c>
      <c r="G18" s="10">
        <v>4</v>
      </c>
      <c r="H18" s="10">
        <v>0</v>
      </c>
    </row>
    <row r="19" spans="1:8" x14ac:dyDescent="0.25">
      <c r="A19" s="11" t="s">
        <v>38</v>
      </c>
      <c r="B19" s="10">
        <f>Data!$C$1:$C$176</f>
        <v>-7.4962518740629416E-3</v>
      </c>
    </row>
    <row r="20" spans="1:8" x14ac:dyDescent="0.25">
      <c r="A20" s="11"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_STDS_DG118B070D</vt:lpstr>
      <vt:lpstr>ST_AdjustedClose</vt:lpstr>
      <vt:lpstr>ST_Month</vt:lpstr>
      <vt:lpstr>ST_Return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2007-05-15T19:05:34Z</dcterms:created>
  <dcterms:modified xsi:type="dcterms:W3CDTF">2016-01-23T17:08:04Z</dcterms:modified>
</cp:coreProperties>
</file>