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Chris\Dropbox\My Books\DADM 6e\Problem Solutions\Chapter 02\"/>
    </mc:Choice>
  </mc:AlternateContent>
  <bookViews>
    <workbookView xWindow="0" yWindow="0" windowWidth="21570" windowHeight="9450" activeTab="1"/>
  </bookViews>
  <sheets>
    <sheet name="Source" sheetId="5" r:id="rId1"/>
    <sheet name="Data" sheetId="1" r:id="rId2"/>
    <sheet name="_STDS_DGB7CB732" sheetId="6" state="hidden" r:id="rId3"/>
  </sheets>
  <definedNames>
    <definedName name="Data" localSheetId="1">Data!$A$2:$B$84</definedName>
    <definedName name="Percent_Change" localSheetId="1">Data!$B$1:$B$84</definedName>
    <definedName name="ST_change">Data!$C$2:$C$102</definedName>
    <definedName name="ST_PercentChange">Data!$B$2:$B$102</definedName>
    <definedName name="ST_Year">Data!$A$2:$A$102</definedName>
    <definedName name="STWBD_StatToolsOneVarSummary_Count" hidden="1">"TRUE"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"TRUE"</definedName>
    <definedName name="STWBD_StatToolsOneVarSummary_Kurtosis" hidden="1">"FALSE"</definedName>
    <definedName name="STWBD_StatToolsOneVarSummary_Maximum" hidden="1">"TRUE"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"TRUE"</definedName>
    <definedName name="STWBD_StatToolsOneVarSummary_Mode" hidden="1">"FALSE"</definedName>
    <definedName name="STWBD_StatToolsOneVarSummary_OtherPercentiles" hidden="1">"FALSE"</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"TRUE"</definedName>
    <definedName name="STWBD_StatToolsOneVarSummary_VariableList" hidden="1">1</definedName>
    <definedName name="STWBD_StatToolsOneVarSummary_VariableList_1" hidden="1">"U_x0001_VG173E538B272A02E4_x0001_"</definedName>
    <definedName name="STWBD_StatToolsOneVarSummary_Variance" hidden="1">"FALSE"</definedName>
    <definedName name="STWBD_StatToolsOneVarSummary_VarSelectorDefaultDataSet" hidden="1">"DGB7CB732"</definedName>
    <definedName name="STWBD_StatToolsTimeSeriesGraph_DefaultUseLabelVariable" hidden="1">"TRUE"</definedName>
    <definedName name="STWBD_StatToolsTimeSeriesGraph_HasDefaultInfo" hidden="1">"TRUE"</definedName>
    <definedName name="STWBD_StatToolsTimeSeriesGraph_LabelVariable" hidden="1">"U_x0001_VG246D337911678DF5_x0001_"</definedName>
    <definedName name="STWBD_StatToolsTimeSeriesGraph_SingleGraph" hidden="1">"FALSE"</definedName>
    <definedName name="STWBD_StatToolsTimeSeriesGraph_TwoVerticalAxes" hidden="1">"FALSE"</definedName>
    <definedName name="STWBD_StatToolsTimeSeriesGraph_VariableList" hidden="1">1</definedName>
    <definedName name="STWBD_StatToolsTimeSeriesGraph_VariableList_1" hidden="1">"U_x0001_VG3702356130BD99C4_x0001_"</definedName>
    <definedName name="STWBD_StatToolsTimeSeriesGraph_VarSelectorDefaultDataSet" hidden="1">"DGB7CB732"</definedName>
    <definedName name="Year" localSheetId="1">Data!$A$1:$A$84</definedName>
  </definedNames>
  <calcPr calcId="162913"/>
</workbook>
</file>

<file path=xl/calcChain.xml><?xml version="1.0" encoding="utf-8"?>
<calcChain xmlns="http://schemas.openxmlformats.org/spreadsheetml/2006/main">
  <c r="B9" i="6" l="1"/>
  <c r="B19" i="6"/>
  <c r="B16" i="6"/>
  <c r="B13" i="6"/>
  <c r="B7" i="6"/>
  <c r="B3" i="6"/>
  <c r="C102" i="1"/>
  <c r="C101" i="1"/>
  <c r="C100" i="1"/>
  <c r="C99"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 r="C9" i="1"/>
  <c r="C8" i="1"/>
  <c r="C7" i="1"/>
  <c r="C6" i="1"/>
  <c r="C5" i="1"/>
  <c r="C4" i="1"/>
  <c r="C3" i="1"/>
  <c r="F11" i="1"/>
  <c r="F3" i="1"/>
  <c r="F9" i="1"/>
  <c r="F5" i="1"/>
  <c r="F8" i="1"/>
  <c r="F7" i="1"/>
  <c r="F6" i="1"/>
  <c r="F4" i="1"/>
  <c r="F10" i="1"/>
</calcChain>
</file>

<file path=xl/comments1.xml><?xml version="1.0" encoding="utf-8"?>
<comments xmlns="http://schemas.openxmlformats.org/spreadsheetml/2006/main">
  <authors>
    <author>Chris Albright</author>
  </authors>
  <commentList>
    <comment ref="E11" authorId="0" shapeId="0">
      <text>
        <r>
          <rPr>
            <b/>
            <u/>
            <sz val="9"/>
            <color indexed="81"/>
            <rFont val="Tahoma"/>
            <family val="2"/>
          </rPr>
          <t>StatTools Educational Note:</t>
        </r>
        <r>
          <rPr>
            <sz val="9"/>
            <color indexed="81"/>
            <rFont val="Tahoma"/>
            <family val="2"/>
          </rPr>
          <t xml:space="preserve">
The difference between the 3rd and 1st quartiles.</t>
        </r>
      </text>
    </comment>
  </commentList>
</comments>
</file>

<file path=xl/sharedStrings.xml><?xml version="1.0" encoding="utf-8"?>
<sst xmlns="http://schemas.openxmlformats.org/spreadsheetml/2006/main" count="55" uniqueCount="53">
  <si>
    <t>Year</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</si>
  <si>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</si>
  <si>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</si>
  <si>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</si>
  <si>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</si>
  <si>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</si>
  <si>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</si>
  <si>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</si>
  <si>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</si>
  <si>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</si>
  <si>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</si>
  <si>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</si>
  <si>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</si>
  <si>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DGB7CB732</t>
  </si>
  <si>
    <t>Format Range</t>
  </si>
  <si>
    <t>Variable Layout</t>
  </si>
  <si>
    <t>Columns</t>
  </si>
  <si>
    <t>Variable Names In Cells</t>
  </si>
  <si>
    <t>Variable Names In 2nd Cells</t>
  </si>
  <si>
    <t>Data Set Ranges</t>
  </si>
  <si>
    <t>Data Sheet Format</t>
  </si>
  <si>
    <t>Formula Eval Cell</t>
  </si>
  <si>
    <t>Num Stored Vars</t>
  </si>
  <si>
    <t>1 : Info</t>
  </si>
  <si>
    <t>var1</t>
  </si>
  <si>
    <t>ST_Year</t>
  </si>
  <si>
    <t>1 : Ranges</t>
  </si>
  <si>
    <t>1 : MultiRefs</t>
  </si>
  <si>
    <t>2 : Info</t>
  </si>
  <si>
    <t>var2</t>
  </si>
  <si>
    <t>ST_PercentChange</t>
  </si>
  <si>
    <t>2 : Ranges</t>
  </si>
  <si>
    <t>2 : MultiRefs</t>
  </si>
  <si>
    <t>One Variable Summary</t>
  </si>
  <si>
    <t>Mean</t>
  </si>
  <si>
    <t>Std. Dev.</t>
  </si>
  <si>
    <t>Median</t>
  </si>
  <si>
    <t>Minimum</t>
  </si>
  <si>
    <t>Maximum</t>
  </si>
  <si>
    <t>Count</t>
  </si>
  <si>
    <t>1st Quartile</t>
  </si>
  <si>
    <t>3rd Quartile</t>
  </si>
  <si>
    <t>Interquartile Range</t>
  </si>
  <si>
    <t>CPI</t>
  </si>
  <si>
    <t>% change</t>
  </si>
  <si>
    <t>VG246D337911678DF5</t>
  </si>
  <si>
    <t>VG3702356130BD99C4</t>
  </si>
  <si>
    <t>3 : Info</t>
  </si>
  <si>
    <t>VG173E538B272A02E4</t>
  </si>
  <si>
    <t>var3</t>
  </si>
  <si>
    <t>ST_change</t>
  </si>
  <si>
    <t>3 : Ranges</t>
  </si>
  <si>
    <t>3 : MultiRefs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</si>
</sst>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6" formatCode="#0.0"/>
    <numFmt numFmtId="169" formatCode="0.000%"/>
  </numFmts>
  <fonts count="9" x14ac:knownFonts="1">
    <font>
      <sz val="11"/>
      <name val="Calibri"/>
      <family val="2"/>
    </font>
    <font>
      <b/>
      <sz val="11"/>
      <name val="Calibri"/>
      <family val="2"/>
    </font>
    <font>
      <b/>
      <sz val="8"/>
      <name val="Calibri"/>
      <family val="2"/>
    </font>
    <font>
      <b/>
      <i/>
      <sz val="8"/>
      <name val="Calibri"/>
      <family val="2"/>
    </font>
    <font>
      <sz val="11"/>
      <name val="Calibri"/>
      <family val="2"/>
    </font>
    <font>
      <b/>
      <sz val="10"/>
      <name val="Arial"/>
      <family val="2"/>
    </font>
    <font>
      <sz val="11"/>
      <color indexed="8"/>
      <name val="Calibri"/>
      <family val="2"/>
      <scheme val="minor"/>
    </font>
    <font>
      <sz val="9"/>
      <color indexed="81"/>
      <name val="Tahoma"/>
      <family val="2"/>
    </font>
    <font>
      <b/>
      <u/>
      <sz val="9"/>
      <color indexed="81"/>
      <name val="Tahoma"/>
      <family val="2"/>
    </font>
  </fonts>
  <fills count="2">
    <fill>
      <patternFill patternType="none"/>
    </fill>
    <fill>
      <patternFill patternType="gray125"/>
    </fill>
  </fills>
  <borders count="2">
    <border>
      <left/>
      <right/>
      <top/>
      <bottom/>
      <diagonal/>
    </border>
    <border>
      <left/>
      <right/>
      <top/>
      <bottom style="double">
        <color rgb="FF000000"/>
      </bottom>
      <diagonal/>
    </border>
  </borders>
  <cellStyleXfs count="2">
    <xf numFmtId="0" fontId="0" fillId="0" borderId="0"/>
    <xf numFmtId="9" fontId="4" fillId="0" borderId="0" applyFont="0" applyFill="0" applyBorder="0" applyAlignment="0" applyProtection="0"/>
  </cellStyleXfs>
  <cellXfs count="17">
    <xf numFmtId="0" fontId="0" fillId="0" borderId="0" xfId="0"/>
    <xf numFmtId="164" fontId="0" fillId="0" borderId="0" xfId="0" applyNumberFormat="1"/>
    <xf numFmtId="0" fontId="1" fillId="0" borderId="0" xfId="0" applyFont="1" applyAlignment="1">
      <alignment horizontal="right"/>
    </xf>
    <xf numFmtId="0" fontId="1" fillId="0" borderId="0" xfId="0" applyFont="1"/>
    <xf numFmtId="0" fontId="1"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1" fillId="0" borderId="0" xfId="0" applyFont="1" applyAlignment="1">
      <alignment horizontal="left"/>
    </xf>
    <xf numFmtId="49" fontId="2" fillId="0" borderId="0" xfId="0" applyNumberFormat="1" applyFont="1" applyAlignment="1">
      <alignment horizontal="left"/>
    </xf>
    <xf numFmtId="49" fontId="2" fillId="0" borderId="1" xfId="0" applyNumberFormat="1" applyFont="1" applyFill="1" applyBorder="1" applyAlignment="1">
      <alignment horizontal="left"/>
    </xf>
    <xf numFmtId="49" fontId="3" fillId="0" borderId="0" xfId="0" applyNumberFormat="1" applyFont="1" applyAlignment="1">
      <alignment horizontal="left"/>
    </xf>
    <xf numFmtId="49" fontId="3" fillId="0" borderId="1" xfId="0" applyNumberFormat="1" applyFont="1" applyFill="1" applyBorder="1" applyAlignment="1">
      <alignment horizontal="left"/>
    </xf>
    <xf numFmtId="0" fontId="0" fillId="0" borderId="0" xfId="0" applyNumberFormat="1" applyAlignment="1">
      <alignment horizontal="left"/>
    </xf>
    <xf numFmtId="0" fontId="5" fillId="0" borderId="0" xfId="0" applyFont="1" applyAlignment="1">
      <alignment horizontal="right"/>
    </xf>
    <xf numFmtId="166" fontId="6" fillId="0" borderId="0" xfId="0" applyNumberFormat="1" applyFont="1" applyFill="1" applyAlignment="1">
      <alignment horizontal="right"/>
    </xf>
    <xf numFmtId="10" fontId="0" fillId="0" borderId="0" xfId="1" applyNumberFormat="1" applyFont="1"/>
    <xf numFmtId="169" fontId="0" fillId="0" borderId="0" xfId="1" applyNumberFormat="1" applyFont="1" applyAlignment="1">
      <alignment horizontal="right"/>
    </xf>
  </cellXfs>
  <cellStyles count="2">
    <cellStyle name="Normal" xfId="0" builtinId="0" customBuiltin="1"/>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 change / Data Set #1</a:t>
            </a:r>
          </a:p>
        </c:rich>
      </c:tx>
      <c:layout/>
      <c:overlay val="0"/>
    </c:title>
    <c:autoTitleDeleted val="0"/>
    <c:plotArea>
      <c:layout/>
      <c:lineChart>
        <c:grouping val="standard"/>
        <c:varyColors val="0"/>
        <c:ser>
          <c:idx val="0"/>
          <c:order val="0"/>
          <c:tx>
            <c:strRef>
              <c:f>Data!$C$2</c:f>
              <c:strCache>
                <c:ptCount val="1"/>
              </c:strCache>
            </c:strRef>
          </c:tx>
          <c:spPr>
            <a:ln>
              <a:solidFill>
                <a:srgbClr val="333399"/>
              </a:solidFill>
              <a:prstDash val="solid"/>
            </a:ln>
          </c:spPr>
          <c:marker>
            <c:symbol val="diamond"/>
            <c:size val="3"/>
          </c:marker>
          <c:cat>
            <c:numRef>
              <c:f>Data!$A$2:$A$102</c:f>
              <c:numCache>
                <c:formatCode>General</c:formatCode>
                <c:ptCount val="101"/>
                <c:pt idx="0">
                  <c:v>1914</c:v>
                </c:pt>
                <c:pt idx="1">
                  <c:v>1915</c:v>
                </c:pt>
                <c:pt idx="2">
                  <c:v>1916</c:v>
                </c:pt>
                <c:pt idx="3">
                  <c:v>1917</c:v>
                </c:pt>
                <c:pt idx="4">
                  <c:v>1918</c:v>
                </c:pt>
                <c:pt idx="5">
                  <c:v>1919</c:v>
                </c:pt>
                <c:pt idx="6">
                  <c:v>1920</c:v>
                </c:pt>
                <c:pt idx="7">
                  <c:v>1921</c:v>
                </c:pt>
                <c:pt idx="8">
                  <c:v>1922</c:v>
                </c:pt>
                <c:pt idx="9">
                  <c:v>1923</c:v>
                </c:pt>
                <c:pt idx="10">
                  <c:v>1924</c:v>
                </c:pt>
                <c:pt idx="11">
                  <c:v>1925</c:v>
                </c:pt>
                <c:pt idx="12">
                  <c:v>1926</c:v>
                </c:pt>
                <c:pt idx="13">
                  <c:v>1927</c:v>
                </c:pt>
                <c:pt idx="14">
                  <c:v>1928</c:v>
                </c:pt>
                <c:pt idx="15">
                  <c:v>1929</c:v>
                </c:pt>
                <c:pt idx="16">
                  <c:v>1930</c:v>
                </c:pt>
                <c:pt idx="17">
                  <c:v>1931</c:v>
                </c:pt>
                <c:pt idx="18">
                  <c:v>1932</c:v>
                </c:pt>
                <c:pt idx="19">
                  <c:v>1933</c:v>
                </c:pt>
                <c:pt idx="20">
                  <c:v>1934</c:v>
                </c:pt>
                <c:pt idx="21">
                  <c:v>1935</c:v>
                </c:pt>
                <c:pt idx="22">
                  <c:v>1936</c:v>
                </c:pt>
                <c:pt idx="23">
                  <c:v>1937</c:v>
                </c:pt>
                <c:pt idx="24">
                  <c:v>1938</c:v>
                </c:pt>
                <c:pt idx="25">
                  <c:v>1939</c:v>
                </c:pt>
                <c:pt idx="26">
                  <c:v>1940</c:v>
                </c:pt>
                <c:pt idx="27">
                  <c:v>1941</c:v>
                </c:pt>
                <c:pt idx="28">
                  <c:v>1942</c:v>
                </c:pt>
                <c:pt idx="29">
                  <c:v>1943</c:v>
                </c:pt>
                <c:pt idx="30">
                  <c:v>1944</c:v>
                </c:pt>
                <c:pt idx="31">
                  <c:v>1945</c:v>
                </c:pt>
                <c:pt idx="32">
                  <c:v>1946</c:v>
                </c:pt>
                <c:pt idx="33">
                  <c:v>1947</c:v>
                </c:pt>
                <c:pt idx="34">
                  <c:v>1948</c:v>
                </c:pt>
                <c:pt idx="35">
                  <c:v>1949</c:v>
                </c:pt>
                <c:pt idx="36">
                  <c:v>1950</c:v>
                </c:pt>
                <c:pt idx="37">
                  <c:v>1951</c:v>
                </c:pt>
                <c:pt idx="38">
                  <c:v>1952</c:v>
                </c:pt>
                <c:pt idx="39">
                  <c:v>1953</c:v>
                </c:pt>
                <c:pt idx="40">
                  <c:v>1954</c:v>
                </c:pt>
                <c:pt idx="41">
                  <c:v>1955</c:v>
                </c:pt>
                <c:pt idx="42">
                  <c:v>1956</c:v>
                </c:pt>
                <c:pt idx="43">
                  <c:v>1957</c:v>
                </c:pt>
                <c:pt idx="44">
                  <c:v>1958</c:v>
                </c:pt>
                <c:pt idx="45">
                  <c:v>1959</c:v>
                </c:pt>
                <c:pt idx="46">
                  <c:v>1960</c:v>
                </c:pt>
                <c:pt idx="47">
                  <c:v>1961</c:v>
                </c:pt>
                <c:pt idx="48">
                  <c:v>1962</c:v>
                </c:pt>
                <c:pt idx="49">
                  <c:v>1963</c:v>
                </c:pt>
                <c:pt idx="50">
                  <c:v>1964</c:v>
                </c:pt>
                <c:pt idx="51">
                  <c:v>1965</c:v>
                </c:pt>
                <c:pt idx="52">
                  <c:v>1966</c:v>
                </c:pt>
                <c:pt idx="53">
                  <c:v>1967</c:v>
                </c:pt>
                <c:pt idx="54">
                  <c:v>1968</c:v>
                </c:pt>
                <c:pt idx="55">
                  <c:v>1969</c:v>
                </c:pt>
                <c:pt idx="56">
                  <c:v>1970</c:v>
                </c:pt>
                <c:pt idx="57">
                  <c:v>1971</c:v>
                </c:pt>
                <c:pt idx="58">
                  <c:v>1972</c:v>
                </c:pt>
                <c:pt idx="59">
                  <c:v>1973</c:v>
                </c:pt>
                <c:pt idx="60">
                  <c:v>1974</c:v>
                </c:pt>
                <c:pt idx="61">
                  <c:v>1975</c:v>
                </c:pt>
                <c:pt idx="62">
                  <c:v>1976</c:v>
                </c:pt>
                <c:pt idx="63">
                  <c:v>1977</c:v>
                </c:pt>
                <c:pt idx="64">
                  <c:v>1978</c:v>
                </c:pt>
                <c:pt idx="65">
                  <c:v>1979</c:v>
                </c:pt>
                <c:pt idx="66">
                  <c:v>1980</c:v>
                </c:pt>
                <c:pt idx="67">
                  <c:v>1981</c:v>
                </c:pt>
                <c:pt idx="68">
                  <c:v>1982</c:v>
                </c:pt>
                <c:pt idx="69">
                  <c:v>1983</c:v>
                </c:pt>
                <c:pt idx="70">
                  <c:v>1984</c:v>
                </c:pt>
                <c:pt idx="71">
                  <c:v>1985</c:v>
                </c:pt>
                <c:pt idx="72">
                  <c:v>1986</c:v>
                </c:pt>
                <c:pt idx="73">
                  <c:v>1987</c:v>
                </c:pt>
                <c:pt idx="74">
                  <c:v>1988</c:v>
                </c:pt>
                <c:pt idx="75">
                  <c:v>1989</c:v>
                </c:pt>
                <c:pt idx="76">
                  <c:v>1990</c:v>
                </c:pt>
                <c:pt idx="77">
                  <c:v>1991</c:v>
                </c:pt>
                <c:pt idx="78">
                  <c:v>1992</c:v>
                </c:pt>
                <c:pt idx="79">
                  <c:v>1993</c:v>
                </c:pt>
                <c:pt idx="80">
                  <c:v>1994</c:v>
                </c:pt>
                <c:pt idx="81">
                  <c:v>1995</c:v>
                </c:pt>
                <c:pt idx="82">
                  <c:v>1996</c:v>
                </c:pt>
                <c:pt idx="83">
                  <c:v>1997</c:v>
                </c:pt>
                <c:pt idx="84">
                  <c:v>1998</c:v>
                </c:pt>
                <c:pt idx="85">
                  <c:v>1999</c:v>
                </c:pt>
                <c:pt idx="86">
                  <c:v>2000</c:v>
                </c:pt>
                <c:pt idx="87">
                  <c:v>2001</c:v>
                </c:pt>
                <c:pt idx="88">
                  <c:v>2002</c:v>
                </c:pt>
                <c:pt idx="89">
                  <c:v>2003</c:v>
                </c:pt>
                <c:pt idx="90">
                  <c:v>2004</c:v>
                </c:pt>
                <c:pt idx="91">
                  <c:v>2005</c:v>
                </c:pt>
                <c:pt idx="92">
                  <c:v>2006</c:v>
                </c:pt>
                <c:pt idx="93">
                  <c:v>2007</c:v>
                </c:pt>
                <c:pt idx="94">
                  <c:v>2008</c:v>
                </c:pt>
                <c:pt idx="95">
                  <c:v>2009</c:v>
                </c:pt>
                <c:pt idx="96">
                  <c:v>2010</c:v>
                </c:pt>
                <c:pt idx="97">
                  <c:v>2011</c:v>
                </c:pt>
                <c:pt idx="98">
                  <c:v>2012</c:v>
                </c:pt>
                <c:pt idx="99">
                  <c:v>2013</c:v>
                </c:pt>
                <c:pt idx="100">
                  <c:v>2014</c:v>
                </c:pt>
              </c:numCache>
            </c:numRef>
          </c:cat>
          <c:val>
            <c:numRef>
              <c:f>Data!$C$3:$C$102</c:f>
              <c:numCache>
                <c:formatCode>0.00%</c:formatCode>
                <c:ptCount val="100"/>
                <c:pt idx="0">
                  <c:v>1.0101010101010065E-2</c:v>
                </c:pt>
                <c:pt idx="1">
                  <c:v>9.9999999999999638E-3</c:v>
                </c:pt>
                <c:pt idx="2">
                  <c:v>7.9207920792079278E-2</c:v>
                </c:pt>
                <c:pt idx="3">
                  <c:v>0.17431192660550462</c:v>
                </c:pt>
                <c:pt idx="4">
                  <c:v>0.17968749999999992</c:v>
                </c:pt>
                <c:pt idx="5">
                  <c:v>0.14569536423841067</c:v>
                </c:pt>
                <c:pt idx="6">
                  <c:v>0.15606936416184966</c:v>
                </c:pt>
                <c:pt idx="7">
                  <c:v>-0.10500000000000007</c:v>
                </c:pt>
                <c:pt idx="8">
                  <c:v>-6.1452513966480334E-2</c:v>
                </c:pt>
                <c:pt idx="9">
                  <c:v>1.7857142857142898E-2</c:v>
                </c:pt>
                <c:pt idx="10">
                  <c:v>0</c:v>
                </c:pt>
                <c:pt idx="11">
                  <c:v>2.3391812865496991E-2</c:v>
                </c:pt>
                <c:pt idx="12">
                  <c:v>1.1428571428571389E-2</c:v>
                </c:pt>
                <c:pt idx="13">
                  <c:v>-1.6949152542372923E-2</c:v>
                </c:pt>
                <c:pt idx="14">
                  <c:v>-1.7241379310344664E-2</c:v>
                </c:pt>
                <c:pt idx="15">
                  <c:v>0</c:v>
                </c:pt>
                <c:pt idx="16">
                  <c:v>-2.33918128654972E-2</c:v>
                </c:pt>
                <c:pt idx="17">
                  <c:v>-8.9820359281437126E-2</c:v>
                </c:pt>
                <c:pt idx="18">
                  <c:v>-9.8684210526315791E-2</c:v>
                </c:pt>
                <c:pt idx="19">
                  <c:v>-5.1094890510948857E-2</c:v>
                </c:pt>
                <c:pt idx="20">
                  <c:v>3.0769230769230795E-2</c:v>
                </c:pt>
                <c:pt idx="21">
                  <c:v>2.2388059701492456E-2</c:v>
                </c:pt>
                <c:pt idx="22">
                  <c:v>1.4598540145985481E-2</c:v>
                </c:pt>
                <c:pt idx="23">
                  <c:v>3.5971223021582732E-2</c:v>
                </c:pt>
                <c:pt idx="24">
                  <c:v>-2.0833333333333381E-2</c:v>
                </c:pt>
                <c:pt idx="25">
                  <c:v>-1.4184397163120517E-2</c:v>
                </c:pt>
                <c:pt idx="26">
                  <c:v>7.1942446043165211E-3</c:v>
                </c:pt>
                <c:pt idx="27">
                  <c:v>4.9999999999999947E-2</c:v>
                </c:pt>
                <c:pt idx="28">
                  <c:v>0.10884353741496609</c:v>
                </c:pt>
                <c:pt idx="29">
                  <c:v>6.1349693251533742E-2</c:v>
                </c:pt>
                <c:pt idx="30">
                  <c:v>1.7341040462427786E-2</c:v>
                </c:pt>
                <c:pt idx="31">
                  <c:v>2.2727272727272645E-2</c:v>
                </c:pt>
                <c:pt idx="32">
                  <c:v>8.3333333333333329E-2</c:v>
                </c:pt>
                <c:pt idx="33">
                  <c:v>0.14358974358974363</c:v>
                </c:pt>
                <c:pt idx="34">
                  <c:v>8.0717488789237693E-2</c:v>
                </c:pt>
                <c:pt idx="35">
                  <c:v>-1.2448132780083016E-2</c:v>
                </c:pt>
                <c:pt idx="36">
                  <c:v>1.2605042016806753E-2</c:v>
                </c:pt>
                <c:pt idx="37">
                  <c:v>7.8838174273858863E-2</c:v>
                </c:pt>
                <c:pt idx="38">
                  <c:v>1.9230769230769232E-2</c:v>
                </c:pt>
                <c:pt idx="39">
                  <c:v>7.5471698113207279E-3</c:v>
                </c:pt>
                <c:pt idx="40">
                  <c:v>7.4906367041198234E-3</c:v>
                </c:pt>
                <c:pt idx="41">
                  <c:v>-3.7174721189590287E-3</c:v>
                </c:pt>
                <c:pt idx="42">
                  <c:v>1.4925373134328304E-2</c:v>
                </c:pt>
                <c:pt idx="43">
                  <c:v>3.3088235294117724E-2</c:v>
                </c:pt>
                <c:pt idx="44">
                  <c:v>2.8469750889679613E-2</c:v>
                </c:pt>
                <c:pt idx="45">
                  <c:v>6.9204152249135939E-3</c:v>
                </c:pt>
                <c:pt idx="46">
                  <c:v>1.7182130584192438E-2</c:v>
                </c:pt>
                <c:pt idx="47">
                  <c:v>1.0135135135135039E-2</c:v>
                </c:pt>
                <c:pt idx="48">
                  <c:v>1.0033444816053536E-2</c:v>
                </c:pt>
                <c:pt idx="49">
                  <c:v>1.3245033112582853E-2</c:v>
                </c:pt>
                <c:pt idx="50">
                  <c:v>1.3071895424836555E-2</c:v>
                </c:pt>
                <c:pt idx="51">
                  <c:v>1.6129032258064516E-2</c:v>
                </c:pt>
                <c:pt idx="52">
                  <c:v>2.8571428571428525E-2</c:v>
                </c:pt>
                <c:pt idx="53">
                  <c:v>3.0864197530864199E-2</c:v>
                </c:pt>
                <c:pt idx="54">
                  <c:v>4.1916167664670621E-2</c:v>
                </c:pt>
                <c:pt idx="55">
                  <c:v>5.4597701149425457E-2</c:v>
                </c:pt>
                <c:pt idx="56">
                  <c:v>5.7220708446866324E-2</c:v>
                </c:pt>
                <c:pt idx="57">
                  <c:v>4.3814432989690795E-2</c:v>
                </c:pt>
                <c:pt idx="58">
                  <c:v>3.2098765432098698E-2</c:v>
                </c:pt>
                <c:pt idx="59">
                  <c:v>6.2200956937799083E-2</c:v>
                </c:pt>
                <c:pt idx="60">
                  <c:v>0.11036036036036033</c:v>
                </c:pt>
                <c:pt idx="61">
                  <c:v>9.1277890466531439E-2</c:v>
                </c:pt>
                <c:pt idx="62">
                  <c:v>5.7620817843866204E-2</c:v>
                </c:pt>
                <c:pt idx="63">
                  <c:v>6.5026362038664381E-2</c:v>
                </c:pt>
                <c:pt idx="64">
                  <c:v>7.5907590759075924E-2</c:v>
                </c:pt>
                <c:pt idx="65">
                  <c:v>0.11349693251533728</c:v>
                </c:pt>
                <c:pt idx="66">
                  <c:v>0.13498622589531697</c:v>
                </c:pt>
                <c:pt idx="67">
                  <c:v>0.10315533980582524</c:v>
                </c:pt>
                <c:pt idx="68">
                  <c:v>6.1606160616061542E-2</c:v>
                </c:pt>
                <c:pt idx="69">
                  <c:v>3.2124352331606161E-2</c:v>
                </c:pt>
                <c:pt idx="70">
                  <c:v>4.3172690763052322E-2</c:v>
                </c:pt>
                <c:pt idx="71">
                  <c:v>3.5611164581328091E-2</c:v>
                </c:pt>
                <c:pt idx="72">
                  <c:v>1.858736059479554E-2</c:v>
                </c:pt>
                <c:pt idx="73">
                  <c:v>3.6496350364963508E-2</c:v>
                </c:pt>
                <c:pt idx="74">
                  <c:v>4.1373239436619746E-2</c:v>
                </c:pt>
                <c:pt idx="75">
                  <c:v>4.8182586644125128E-2</c:v>
                </c:pt>
                <c:pt idx="76">
                  <c:v>5.4032258064516038E-2</c:v>
                </c:pt>
                <c:pt idx="77">
                  <c:v>4.2081101759755171E-2</c:v>
                </c:pt>
                <c:pt idx="78">
                  <c:v>3.0102790014684456E-2</c:v>
                </c:pt>
                <c:pt idx="79">
                  <c:v>2.9935851746257933E-2</c:v>
                </c:pt>
                <c:pt idx="80">
                  <c:v>2.5605536332179851E-2</c:v>
                </c:pt>
                <c:pt idx="81">
                  <c:v>2.8340080971660037E-2</c:v>
                </c:pt>
                <c:pt idx="82">
                  <c:v>2.952755905511811E-2</c:v>
                </c:pt>
                <c:pt idx="83">
                  <c:v>2.2944550669216024E-2</c:v>
                </c:pt>
                <c:pt idx="84">
                  <c:v>1.5576323987538941E-2</c:v>
                </c:pt>
                <c:pt idx="85">
                  <c:v>2.2085889570552113E-2</c:v>
                </c:pt>
                <c:pt idx="86">
                  <c:v>3.3613445378151224E-2</c:v>
                </c:pt>
                <c:pt idx="87">
                  <c:v>2.8455284552845562E-2</c:v>
                </c:pt>
                <c:pt idx="88">
                  <c:v>1.5810276679841962E-2</c:v>
                </c:pt>
                <c:pt idx="89">
                  <c:v>2.2790439132851552E-2</c:v>
                </c:pt>
                <c:pt idx="90">
                  <c:v>2.6630434782608726E-2</c:v>
                </c:pt>
                <c:pt idx="91">
                  <c:v>3.3880359978824805E-2</c:v>
                </c:pt>
                <c:pt idx="92">
                  <c:v>3.2258064516128941E-2</c:v>
                </c:pt>
                <c:pt idx="93">
                  <c:v>2.8482142857142949E-2</c:v>
                </c:pt>
                <c:pt idx="94">
                  <c:v>3.8395501152684856E-2</c:v>
                </c:pt>
                <c:pt idx="95">
                  <c:v>-3.5577767146764846E-3</c:v>
                </c:pt>
                <c:pt idx="96">
                  <c:v>1.6402765024214963E-2</c:v>
                </c:pt>
                <c:pt idx="97">
                  <c:v>3.1565285981582626E-2</c:v>
                </c:pt>
                <c:pt idx="98">
                  <c:v>2.0694499397614471E-2</c:v>
                </c:pt>
                <c:pt idx="99">
                  <c:v>1.4647595320435202E-2</c:v>
                </c:pt>
              </c:numCache>
            </c:numRef>
          </c:val>
          <c:smooth val="0"/>
          <c:extLst>
            <c:ext xmlns:c16="http://schemas.microsoft.com/office/drawing/2014/chart" uri="{C3380CC4-5D6E-409C-BE32-E72D297353CC}">
              <c16:uniqueId val="{00000000-6C87-406B-9EB6-32904ABC8A22}"/>
            </c:ext>
          </c:extLst>
        </c:ser>
        <c:dLbls>
          <c:showLegendKey val="0"/>
          <c:showVal val="0"/>
          <c:showCatName val="0"/>
          <c:showSerName val="0"/>
          <c:showPercent val="0"/>
          <c:showBubbleSize val="0"/>
        </c:dLbls>
        <c:marker val="1"/>
        <c:smooth val="0"/>
        <c:axId val="865336480"/>
        <c:axId val="865335496"/>
      </c:lineChart>
      <c:catAx>
        <c:axId val="865336480"/>
        <c:scaling>
          <c:orientation val="minMax"/>
        </c:scaling>
        <c:delete val="0"/>
        <c:axPos val="b"/>
        <c:numFmt formatCode="General" sourceLinked="1"/>
        <c:majorTickMark val="none"/>
        <c:minorTickMark val="none"/>
        <c:tickLblPos val="low"/>
        <c:txPr>
          <a:bodyPr rot="-5400000" vert="horz"/>
          <a:lstStyle/>
          <a:p>
            <a:pPr>
              <a:defRPr sz="800"/>
            </a:pPr>
            <a:endParaRPr lang="en-US"/>
          </a:p>
        </c:txPr>
        <c:crossAx val="865335496"/>
        <c:crosses val="autoZero"/>
        <c:auto val="1"/>
        <c:lblAlgn val="ctr"/>
        <c:lblOffset val="100"/>
        <c:noMultiLvlLbl val="0"/>
      </c:catAx>
      <c:valAx>
        <c:axId val="865335496"/>
        <c:scaling>
          <c:orientation val="minMax"/>
        </c:scaling>
        <c:delete val="0"/>
        <c:axPos val="l"/>
        <c:numFmt formatCode="General" sourceLinked="0"/>
        <c:majorTickMark val="out"/>
        <c:minorTickMark val="none"/>
        <c:tickLblPos val="nextTo"/>
        <c:txPr>
          <a:bodyPr/>
          <a:lstStyle/>
          <a:p>
            <a:pPr>
              <a:defRPr sz="800" b="0"/>
            </a:pPr>
            <a:endParaRPr lang="en-US"/>
          </a:p>
        </c:txPr>
        <c:crossAx val="86533648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CPI / Data Set #1</a:t>
            </a:r>
          </a:p>
        </c:rich>
      </c:tx>
      <c:layout/>
      <c:overlay val="0"/>
    </c:title>
    <c:autoTitleDeleted val="0"/>
    <c:plotArea>
      <c:layout/>
      <c:lineChart>
        <c:grouping val="standard"/>
        <c:varyColors val="0"/>
        <c:ser>
          <c:idx val="0"/>
          <c:order val="0"/>
          <c:spPr>
            <a:ln>
              <a:solidFill>
                <a:srgbClr val="333399"/>
              </a:solidFill>
              <a:prstDash val="solid"/>
            </a:ln>
          </c:spPr>
          <c:marker>
            <c:symbol val="diamond"/>
            <c:size val="3"/>
          </c:marker>
          <c:cat>
            <c:numRef>
              <c:f>Data!$A$2:$A$102</c:f>
              <c:numCache>
                <c:formatCode>General</c:formatCode>
                <c:ptCount val="101"/>
                <c:pt idx="0">
                  <c:v>1914</c:v>
                </c:pt>
                <c:pt idx="1">
                  <c:v>1915</c:v>
                </c:pt>
                <c:pt idx="2">
                  <c:v>1916</c:v>
                </c:pt>
                <c:pt idx="3">
                  <c:v>1917</c:v>
                </c:pt>
                <c:pt idx="4">
                  <c:v>1918</c:v>
                </c:pt>
                <c:pt idx="5">
                  <c:v>1919</c:v>
                </c:pt>
                <c:pt idx="6">
                  <c:v>1920</c:v>
                </c:pt>
                <c:pt idx="7">
                  <c:v>1921</c:v>
                </c:pt>
                <c:pt idx="8">
                  <c:v>1922</c:v>
                </c:pt>
                <c:pt idx="9">
                  <c:v>1923</c:v>
                </c:pt>
                <c:pt idx="10">
                  <c:v>1924</c:v>
                </c:pt>
                <c:pt idx="11">
                  <c:v>1925</c:v>
                </c:pt>
                <c:pt idx="12">
                  <c:v>1926</c:v>
                </c:pt>
                <c:pt idx="13">
                  <c:v>1927</c:v>
                </c:pt>
                <c:pt idx="14">
                  <c:v>1928</c:v>
                </c:pt>
                <c:pt idx="15">
                  <c:v>1929</c:v>
                </c:pt>
                <c:pt idx="16">
                  <c:v>1930</c:v>
                </c:pt>
                <c:pt idx="17">
                  <c:v>1931</c:v>
                </c:pt>
                <c:pt idx="18">
                  <c:v>1932</c:v>
                </c:pt>
                <c:pt idx="19">
                  <c:v>1933</c:v>
                </c:pt>
                <c:pt idx="20">
                  <c:v>1934</c:v>
                </c:pt>
                <c:pt idx="21">
                  <c:v>1935</c:v>
                </c:pt>
                <c:pt idx="22">
                  <c:v>1936</c:v>
                </c:pt>
                <c:pt idx="23">
                  <c:v>1937</c:v>
                </c:pt>
                <c:pt idx="24">
                  <c:v>1938</c:v>
                </c:pt>
                <c:pt idx="25">
                  <c:v>1939</c:v>
                </c:pt>
                <c:pt idx="26">
                  <c:v>1940</c:v>
                </c:pt>
                <c:pt idx="27">
                  <c:v>1941</c:v>
                </c:pt>
                <c:pt idx="28">
                  <c:v>1942</c:v>
                </c:pt>
                <c:pt idx="29">
                  <c:v>1943</c:v>
                </c:pt>
                <c:pt idx="30">
                  <c:v>1944</c:v>
                </c:pt>
                <c:pt idx="31">
                  <c:v>1945</c:v>
                </c:pt>
                <c:pt idx="32">
                  <c:v>1946</c:v>
                </c:pt>
                <c:pt idx="33">
                  <c:v>1947</c:v>
                </c:pt>
                <c:pt idx="34">
                  <c:v>1948</c:v>
                </c:pt>
                <c:pt idx="35">
                  <c:v>1949</c:v>
                </c:pt>
                <c:pt idx="36">
                  <c:v>1950</c:v>
                </c:pt>
                <c:pt idx="37">
                  <c:v>1951</c:v>
                </c:pt>
                <c:pt idx="38">
                  <c:v>1952</c:v>
                </c:pt>
                <c:pt idx="39">
                  <c:v>1953</c:v>
                </c:pt>
                <c:pt idx="40">
                  <c:v>1954</c:v>
                </c:pt>
                <c:pt idx="41">
                  <c:v>1955</c:v>
                </c:pt>
                <c:pt idx="42">
                  <c:v>1956</c:v>
                </c:pt>
                <c:pt idx="43">
                  <c:v>1957</c:v>
                </c:pt>
                <c:pt idx="44">
                  <c:v>1958</c:v>
                </c:pt>
                <c:pt idx="45">
                  <c:v>1959</c:v>
                </c:pt>
                <c:pt idx="46">
                  <c:v>1960</c:v>
                </c:pt>
                <c:pt idx="47">
                  <c:v>1961</c:v>
                </c:pt>
                <c:pt idx="48">
                  <c:v>1962</c:v>
                </c:pt>
                <c:pt idx="49">
                  <c:v>1963</c:v>
                </c:pt>
                <c:pt idx="50">
                  <c:v>1964</c:v>
                </c:pt>
                <c:pt idx="51">
                  <c:v>1965</c:v>
                </c:pt>
                <c:pt idx="52">
                  <c:v>1966</c:v>
                </c:pt>
                <c:pt idx="53">
                  <c:v>1967</c:v>
                </c:pt>
                <c:pt idx="54">
                  <c:v>1968</c:v>
                </c:pt>
                <c:pt idx="55">
                  <c:v>1969</c:v>
                </c:pt>
                <c:pt idx="56">
                  <c:v>1970</c:v>
                </c:pt>
                <c:pt idx="57">
                  <c:v>1971</c:v>
                </c:pt>
                <c:pt idx="58">
                  <c:v>1972</c:v>
                </c:pt>
                <c:pt idx="59">
                  <c:v>1973</c:v>
                </c:pt>
                <c:pt idx="60">
                  <c:v>1974</c:v>
                </c:pt>
                <c:pt idx="61">
                  <c:v>1975</c:v>
                </c:pt>
                <c:pt idx="62">
                  <c:v>1976</c:v>
                </c:pt>
                <c:pt idx="63">
                  <c:v>1977</c:v>
                </c:pt>
                <c:pt idx="64">
                  <c:v>1978</c:v>
                </c:pt>
                <c:pt idx="65">
                  <c:v>1979</c:v>
                </c:pt>
                <c:pt idx="66">
                  <c:v>1980</c:v>
                </c:pt>
                <c:pt idx="67">
                  <c:v>1981</c:v>
                </c:pt>
                <c:pt idx="68">
                  <c:v>1982</c:v>
                </c:pt>
                <c:pt idx="69">
                  <c:v>1983</c:v>
                </c:pt>
                <c:pt idx="70">
                  <c:v>1984</c:v>
                </c:pt>
                <c:pt idx="71">
                  <c:v>1985</c:v>
                </c:pt>
                <c:pt idx="72">
                  <c:v>1986</c:v>
                </c:pt>
                <c:pt idx="73">
                  <c:v>1987</c:v>
                </c:pt>
                <c:pt idx="74">
                  <c:v>1988</c:v>
                </c:pt>
                <c:pt idx="75">
                  <c:v>1989</c:v>
                </c:pt>
                <c:pt idx="76">
                  <c:v>1990</c:v>
                </c:pt>
                <c:pt idx="77">
                  <c:v>1991</c:v>
                </c:pt>
                <c:pt idx="78">
                  <c:v>1992</c:v>
                </c:pt>
                <c:pt idx="79">
                  <c:v>1993</c:v>
                </c:pt>
                <c:pt idx="80">
                  <c:v>1994</c:v>
                </c:pt>
                <c:pt idx="81">
                  <c:v>1995</c:v>
                </c:pt>
                <c:pt idx="82">
                  <c:v>1996</c:v>
                </c:pt>
                <c:pt idx="83">
                  <c:v>1997</c:v>
                </c:pt>
                <c:pt idx="84">
                  <c:v>1998</c:v>
                </c:pt>
                <c:pt idx="85">
                  <c:v>1999</c:v>
                </c:pt>
                <c:pt idx="86">
                  <c:v>2000</c:v>
                </c:pt>
                <c:pt idx="87">
                  <c:v>2001</c:v>
                </c:pt>
                <c:pt idx="88">
                  <c:v>2002</c:v>
                </c:pt>
                <c:pt idx="89">
                  <c:v>2003</c:v>
                </c:pt>
                <c:pt idx="90">
                  <c:v>2004</c:v>
                </c:pt>
                <c:pt idx="91">
                  <c:v>2005</c:v>
                </c:pt>
                <c:pt idx="92">
                  <c:v>2006</c:v>
                </c:pt>
                <c:pt idx="93">
                  <c:v>2007</c:v>
                </c:pt>
                <c:pt idx="94">
                  <c:v>2008</c:v>
                </c:pt>
                <c:pt idx="95">
                  <c:v>2009</c:v>
                </c:pt>
                <c:pt idx="96">
                  <c:v>2010</c:v>
                </c:pt>
                <c:pt idx="97">
                  <c:v>2011</c:v>
                </c:pt>
                <c:pt idx="98">
                  <c:v>2012</c:v>
                </c:pt>
                <c:pt idx="99">
                  <c:v>2013</c:v>
                </c:pt>
                <c:pt idx="100">
                  <c:v>2014</c:v>
                </c:pt>
              </c:numCache>
            </c:numRef>
          </c:cat>
          <c:val>
            <c:numRef>
              <c:f>Data!$B$2:$B$102</c:f>
              <c:numCache>
                <c:formatCode>#0.0</c:formatCode>
                <c:ptCount val="101"/>
                <c:pt idx="0">
                  <c:v>9.9</c:v>
                </c:pt>
                <c:pt idx="1">
                  <c:v>10</c:v>
                </c:pt>
                <c:pt idx="2">
                  <c:v>10.1</c:v>
                </c:pt>
                <c:pt idx="3">
                  <c:v>10.9</c:v>
                </c:pt>
                <c:pt idx="4">
                  <c:v>12.8</c:v>
                </c:pt>
                <c:pt idx="5">
                  <c:v>15.1</c:v>
                </c:pt>
                <c:pt idx="6">
                  <c:v>17.3</c:v>
                </c:pt>
                <c:pt idx="7">
                  <c:v>20</c:v>
                </c:pt>
                <c:pt idx="8">
                  <c:v>17.899999999999999</c:v>
                </c:pt>
                <c:pt idx="9">
                  <c:v>16.8</c:v>
                </c:pt>
                <c:pt idx="10">
                  <c:v>17.100000000000001</c:v>
                </c:pt>
                <c:pt idx="11">
                  <c:v>17.100000000000001</c:v>
                </c:pt>
                <c:pt idx="12">
                  <c:v>17.5</c:v>
                </c:pt>
                <c:pt idx="13">
                  <c:v>17.7</c:v>
                </c:pt>
                <c:pt idx="14">
                  <c:v>17.399999999999999</c:v>
                </c:pt>
                <c:pt idx="15">
                  <c:v>17.100000000000001</c:v>
                </c:pt>
                <c:pt idx="16">
                  <c:v>17.100000000000001</c:v>
                </c:pt>
                <c:pt idx="17">
                  <c:v>16.7</c:v>
                </c:pt>
                <c:pt idx="18">
                  <c:v>15.2</c:v>
                </c:pt>
                <c:pt idx="19">
                  <c:v>13.7</c:v>
                </c:pt>
                <c:pt idx="20">
                  <c:v>13</c:v>
                </c:pt>
                <c:pt idx="21">
                  <c:v>13.4</c:v>
                </c:pt>
                <c:pt idx="22">
                  <c:v>13.7</c:v>
                </c:pt>
                <c:pt idx="23">
                  <c:v>13.9</c:v>
                </c:pt>
                <c:pt idx="24">
                  <c:v>14.4</c:v>
                </c:pt>
                <c:pt idx="25">
                  <c:v>14.1</c:v>
                </c:pt>
                <c:pt idx="26">
                  <c:v>13.9</c:v>
                </c:pt>
                <c:pt idx="27">
                  <c:v>14</c:v>
                </c:pt>
                <c:pt idx="28">
                  <c:v>14.7</c:v>
                </c:pt>
                <c:pt idx="29">
                  <c:v>16.3</c:v>
                </c:pt>
                <c:pt idx="30">
                  <c:v>17.3</c:v>
                </c:pt>
                <c:pt idx="31">
                  <c:v>17.600000000000001</c:v>
                </c:pt>
                <c:pt idx="32">
                  <c:v>18</c:v>
                </c:pt>
                <c:pt idx="33">
                  <c:v>19.5</c:v>
                </c:pt>
                <c:pt idx="34">
                  <c:v>22.3</c:v>
                </c:pt>
                <c:pt idx="35">
                  <c:v>24.1</c:v>
                </c:pt>
                <c:pt idx="36">
                  <c:v>23.8</c:v>
                </c:pt>
                <c:pt idx="37">
                  <c:v>24.1</c:v>
                </c:pt>
                <c:pt idx="38">
                  <c:v>26</c:v>
                </c:pt>
                <c:pt idx="39">
                  <c:v>26.5</c:v>
                </c:pt>
                <c:pt idx="40">
                  <c:v>26.7</c:v>
                </c:pt>
                <c:pt idx="41">
                  <c:v>26.9</c:v>
                </c:pt>
                <c:pt idx="42">
                  <c:v>26.8</c:v>
                </c:pt>
                <c:pt idx="43">
                  <c:v>27.2</c:v>
                </c:pt>
                <c:pt idx="44">
                  <c:v>28.1</c:v>
                </c:pt>
                <c:pt idx="45">
                  <c:v>28.9</c:v>
                </c:pt>
                <c:pt idx="46">
                  <c:v>29.1</c:v>
                </c:pt>
                <c:pt idx="47">
                  <c:v>29.6</c:v>
                </c:pt>
                <c:pt idx="48">
                  <c:v>29.9</c:v>
                </c:pt>
                <c:pt idx="49">
                  <c:v>30.2</c:v>
                </c:pt>
                <c:pt idx="50">
                  <c:v>30.6</c:v>
                </c:pt>
                <c:pt idx="51">
                  <c:v>31</c:v>
                </c:pt>
                <c:pt idx="52">
                  <c:v>31.5</c:v>
                </c:pt>
                <c:pt idx="53">
                  <c:v>32.4</c:v>
                </c:pt>
                <c:pt idx="54">
                  <c:v>33.4</c:v>
                </c:pt>
                <c:pt idx="55">
                  <c:v>34.799999999999997</c:v>
                </c:pt>
                <c:pt idx="56">
                  <c:v>36.700000000000003</c:v>
                </c:pt>
                <c:pt idx="57">
                  <c:v>38.799999999999997</c:v>
                </c:pt>
                <c:pt idx="58">
                  <c:v>40.5</c:v>
                </c:pt>
                <c:pt idx="59">
                  <c:v>41.8</c:v>
                </c:pt>
                <c:pt idx="60">
                  <c:v>44.4</c:v>
                </c:pt>
                <c:pt idx="61">
                  <c:v>49.3</c:v>
                </c:pt>
                <c:pt idx="62">
                  <c:v>53.8</c:v>
                </c:pt>
                <c:pt idx="63">
                  <c:v>56.9</c:v>
                </c:pt>
                <c:pt idx="64">
                  <c:v>60.6</c:v>
                </c:pt>
                <c:pt idx="65">
                  <c:v>65.2</c:v>
                </c:pt>
                <c:pt idx="66">
                  <c:v>72.599999999999994</c:v>
                </c:pt>
                <c:pt idx="67">
                  <c:v>82.4</c:v>
                </c:pt>
                <c:pt idx="68">
                  <c:v>90.9</c:v>
                </c:pt>
                <c:pt idx="69">
                  <c:v>96.5</c:v>
                </c:pt>
                <c:pt idx="70">
                  <c:v>99.6</c:v>
                </c:pt>
                <c:pt idx="71">
                  <c:v>103.9</c:v>
                </c:pt>
                <c:pt idx="72">
                  <c:v>107.6</c:v>
                </c:pt>
                <c:pt idx="73">
                  <c:v>109.6</c:v>
                </c:pt>
                <c:pt idx="74">
                  <c:v>113.6</c:v>
                </c:pt>
                <c:pt idx="75">
                  <c:v>118.3</c:v>
                </c:pt>
                <c:pt idx="76">
                  <c:v>124</c:v>
                </c:pt>
                <c:pt idx="77">
                  <c:v>130.69999999999999</c:v>
                </c:pt>
                <c:pt idx="78">
                  <c:v>136.19999999999999</c:v>
                </c:pt>
                <c:pt idx="79">
                  <c:v>140.30000000000001</c:v>
                </c:pt>
                <c:pt idx="80">
                  <c:v>144.5</c:v>
                </c:pt>
                <c:pt idx="81">
                  <c:v>148.19999999999999</c:v>
                </c:pt>
                <c:pt idx="82">
                  <c:v>152.4</c:v>
                </c:pt>
                <c:pt idx="83">
                  <c:v>156.9</c:v>
                </c:pt>
                <c:pt idx="84">
                  <c:v>160.5</c:v>
                </c:pt>
                <c:pt idx="85">
                  <c:v>163</c:v>
                </c:pt>
                <c:pt idx="86">
                  <c:v>166.6</c:v>
                </c:pt>
                <c:pt idx="87">
                  <c:v>172.2</c:v>
                </c:pt>
                <c:pt idx="88">
                  <c:v>177.1</c:v>
                </c:pt>
                <c:pt idx="89">
                  <c:v>179.9</c:v>
                </c:pt>
                <c:pt idx="90">
                  <c:v>184</c:v>
                </c:pt>
                <c:pt idx="91">
                  <c:v>188.9</c:v>
                </c:pt>
                <c:pt idx="92">
                  <c:v>195.3</c:v>
                </c:pt>
                <c:pt idx="93">
                  <c:v>201.6</c:v>
                </c:pt>
                <c:pt idx="94">
                  <c:v>207.34200000000001</c:v>
                </c:pt>
                <c:pt idx="95">
                  <c:v>215.303</c:v>
                </c:pt>
                <c:pt idx="96">
                  <c:v>214.53700000000001</c:v>
                </c:pt>
                <c:pt idx="97">
                  <c:v>218.05600000000001</c:v>
                </c:pt>
                <c:pt idx="98">
                  <c:v>224.93899999999999</c:v>
                </c:pt>
                <c:pt idx="99">
                  <c:v>229.59399999999999</c:v>
                </c:pt>
                <c:pt idx="100">
                  <c:v>232.95699999999999</c:v>
                </c:pt>
              </c:numCache>
            </c:numRef>
          </c:val>
          <c:smooth val="0"/>
          <c:extLst>
            <c:ext xmlns:c16="http://schemas.microsoft.com/office/drawing/2014/chart" uri="{C3380CC4-5D6E-409C-BE32-E72D297353CC}">
              <c16:uniqueId val="{00000000-6CBC-43F3-B6B3-4AB43BA0ECAC}"/>
            </c:ext>
          </c:extLst>
        </c:ser>
        <c:dLbls>
          <c:showLegendKey val="0"/>
          <c:showVal val="0"/>
          <c:showCatName val="0"/>
          <c:showSerName val="0"/>
          <c:showPercent val="0"/>
          <c:showBubbleSize val="0"/>
        </c:dLbls>
        <c:marker val="1"/>
        <c:smooth val="0"/>
        <c:axId val="947924568"/>
        <c:axId val="947923912"/>
      </c:lineChart>
      <c:catAx>
        <c:axId val="947924568"/>
        <c:scaling>
          <c:orientation val="minMax"/>
        </c:scaling>
        <c:delete val="0"/>
        <c:axPos val="b"/>
        <c:numFmt formatCode="General" sourceLinked="1"/>
        <c:majorTickMark val="none"/>
        <c:minorTickMark val="none"/>
        <c:tickLblPos val="low"/>
        <c:txPr>
          <a:bodyPr rot="-5400000" vert="horz"/>
          <a:lstStyle/>
          <a:p>
            <a:pPr>
              <a:defRPr sz="800"/>
            </a:pPr>
            <a:endParaRPr lang="en-US"/>
          </a:p>
        </c:txPr>
        <c:crossAx val="947923912"/>
        <c:crosses val="autoZero"/>
        <c:auto val="1"/>
        <c:lblAlgn val="ctr"/>
        <c:lblOffset val="100"/>
        <c:noMultiLvlLbl val="0"/>
      </c:catAx>
      <c:valAx>
        <c:axId val="947923912"/>
        <c:scaling>
          <c:orientation val="minMax"/>
        </c:scaling>
        <c:delete val="0"/>
        <c:axPos val="l"/>
        <c:numFmt formatCode="General" sourceLinked="0"/>
        <c:majorTickMark val="out"/>
        <c:minorTickMark val="none"/>
        <c:tickLblPos val="nextTo"/>
        <c:txPr>
          <a:bodyPr/>
          <a:lstStyle/>
          <a:p>
            <a:pPr>
              <a:defRPr sz="800" b="0"/>
            </a:pPr>
            <a:endParaRPr lang="en-US"/>
          </a:p>
        </c:txPr>
        <c:crossAx val="94792456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238125</xdr:colOff>
      <xdr:row>0</xdr:row>
      <xdr:rowOff>180976</xdr:rowOff>
    </xdr:from>
    <xdr:to>
      <xdr:col>4</xdr:col>
      <xdr:colOff>228599</xdr:colOff>
      <xdr:row>2</xdr:row>
      <xdr:rowOff>180976</xdr:rowOff>
    </xdr:to>
    <xdr:sp macro="" textlink="">
      <xdr:nvSpPr>
        <xdr:cNvPr id="2" name="TextBox 1"/>
        <xdr:cNvSpPr txBox="1"/>
      </xdr:nvSpPr>
      <xdr:spPr>
        <a:xfrm>
          <a:off x="238125" y="180976"/>
          <a:ext cx="2428874" cy="3810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U.S. Bureau of Labor Statistics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76200</xdr:colOff>
      <xdr:row>1</xdr:row>
      <xdr:rowOff>114301</xdr:rowOff>
    </xdr:from>
    <xdr:to>
      <xdr:col>11</xdr:col>
      <xdr:colOff>476250</xdr:colOff>
      <xdr:row>10</xdr:row>
      <xdr:rowOff>180975</xdr:rowOff>
    </xdr:to>
    <xdr:sp macro="" textlink="">
      <xdr:nvSpPr>
        <xdr:cNvPr id="2" name="TextBox 1"/>
        <xdr:cNvSpPr txBox="1"/>
      </xdr:nvSpPr>
      <xdr:spPr>
        <a:xfrm>
          <a:off x="5162550" y="304801"/>
          <a:ext cx="3790950" cy="178117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changes tend to be positive. For example, 75% of them are larger than 1.27%, and 25% are larger than 4.96%. (The IQR</a:t>
          </a:r>
          <a:r>
            <a:rPr lang="en-US" sz="1100" baseline="0"/>
            <a:t> is simply the difference.) These changes haven't really been trending upward or downward (see below) over time, so their summary stats to the left are meaningful for the future. But the cost of living </a:t>
          </a:r>
          <a:r>
            <a:rPr lang="en-US" sz="1100" i="1" baseline="0"/>
            <a:t>has </a:t>
          </a:r>
          <a:r>
            <a:rPr lang="en-US" sz="1100" i="0" baseline="0"/>
            <a:t>been trending upward, so historical averages or other summary stats of the CPI itselft wouldn't be very useful for understanding the future.</a:t>
          </a:r>
          <a:endParaRPr lang="en-US" sz="1100"/>
        </a:p>
      </xdr:txBody>
    </xdr:sp>
    <xdr:clientData/>
  </xdr:twoCellAnchor>
  <xdr:twoCellAnchor editAs="oneCell">
    <xdr:from>
      <xdr:col>4</xdr:col>
      <xdr:colOff>12700</xdr:colOff>
      <xdr:row>12</xdr:row>
      <xdr:rowOff>0</xdr:rowOff>
    </xdr:from>
    <xdr:to>
      <xdr:col>9</xdr:col>
      <xdr:colOff>323850</xdr:colOff>
      <xdr:row>28</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12700</xdr:colOff>
      <xdr:row>12</xdr:row>
      <xdr:rowOff>0</xdr:rowOff>
    </xdr:from>
    <xdr:to>
      <xdr:col>15</xdr:col>
      <xdr:colOff>600075</xdr:colOff>
      <xdr:row>28</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F122"/>
  <sheetViews>
    <sheetView tabSelected="1" workbookViewId="0"/>
  </sheetViews>
  <sheetFormatPr defaultRowHeight="15" customHeight="1" x14ac:dyDescent="0.25"/>
  <cols>
    <col min="1" max="1" width="9.140625" style="5"/>
    <col min="2" max="3" width="15.7109375" customWidth="1"/>
    <col min="5" max="5" width="16.85546875" bestFit="1" customWidth="1"/>
    <col min="6" max="18" width="12.7109375" customWidth="1"/>
  </cols>
  <sheetData>
    <row r="1" spans="1:6" s="3" customFormat="1" ht="15" customHeight="1" x14ac:dyDescent="0.25">
      <c r="A1" s="4" t="s">
        <v>0</v>
      </c>
      <c r="B1" s="13" t="s">
        <v>43</v>
      </c>
      <c r="C1" s="2" t="s">
        <v>44</v>
      </c>
      <c r="E1" s="10"/>
      <c r="F1" s="8" t="s">
        <v>44</v>
      </c>
    </row>
    <row r="2" spans="1:6" ht="15" customHeight="1" thickBot="1" x14ac:dyDescent="0.3">
      <c r="A2" s="5">
        <v>1914</v>
      </c>
      <c r="B2" s="14">
        <v>9.9</v>
      </c>
      <c r="E2" s="11" t="s">
        <v>33</v>
      </c>
      <c r="F2" s="9" t="s">
        <v>11</v>
      </c>
    </row>
    <row r="3" spans="1:6" ht="15" customHeight="1" thickTop="1" x14ac:dyDescent="0.25">
      <c r="A3" s="5">
        <v>1915</v>
      </c>
      <c r="B3" s="14">
        <v>10</v>
      </c>
      <c r="C3" s="15">
        <f>(B3-B2)/B2</f>
        <v>1.0101010101010065E-2</v>
      </c>
      <c r="E3" s="8" t="s">
        <v>34</v>
      </c>
      <c r="F3" s="16">
        <f>_xll.StatMean(ST_change)</f>
        <v>3.3212386483251775E-2</v>
      </c>
    </row>
    <row r="4" spans="1:6" ht="15" customHeight="1" x14ac:dyDescent="0.25">
      <c r="A4" s="5">
        <v>1916</v>
      </c>
      <c r="B4" s="14">
        <v>10.1</v>
      </c>
      <c r="C4" s="15">
        <f t="shared" ref="C4:C67" si="0">(B4-B3)/B3</f>
        <v>9.9999999999999638E-3</v>
      </c>
      <c r="E4" s="8" t="s">
        <v>35</v>
      </c>
      <c r="F4" s="16">
        <f>_xll.StatStdDev(ST_change)</f>
        <v>4.8664687740698404E-2</v>
      </c>
    </row>
    <row r="5" spans="1:6" ht="15" customHeight="1" x14ac:dyDescent="0.25">
      <c r="A5" s="5">
        <v>1917</v>
      </c>
      <c r="B5" s="14">
        <v>10.9</v>
      </c>
      <c r="C5" s="15">
        <f t="shared" si="0"/>
        <v>7.9207920792079278E-2</v>
      </c>
      <c r="E5" s="8" t="s">
        <v>36</v>
      </c>
      <c r="F5" s="16">
        <f>_xll.StatMedian(ST_change, 4)</f>
        <v>2.8462517721262588E-2</v>
      </c>
    </row>
    <row r="6" spans="1:6" ht="15" customHeight="1" x14ac:dyDescent="0.25">
      <c r="A6" s="5">
        <v>1918</v>
      </c>
      <c r="B6" s="14">
        <v>12.8</v>
      </c>
      <c r="C6" s="15">
        <f t="shared" si="0"/>
        <v>0.17431192660550462</v>
      </c>
      <c r="E6" s="8" t="s">
        <v>37</v>
      </c>
      <c r="F6" s="16">
        <f>_xll.StatMin(ST_change)</f>
        <v>-0.10500000000000007</v>
      </c>
    </row>
    <row r="7" spans="1:6" ht="15" customHeight="1" x14ac:dyDescent="0.25">
      <c r="A7" s="5">
        <v>1919</v>
      </c>
      <c r="B7" s="14">
        <v>15.1</v>
      </c>
      <c r="C7" s="15">
        <f t="shared" si="0"/>
        <v>0.17968749999999992</v>
      </c>
      <c r="E7" s="8" t="s">
        <v>38</v>
      </c>
      <c r="F7" s="16">
        <f>_xll.StatMax(ST_change)</f>
        <v>0.17968749999999992</v>
      </c>
    </row>
    <row r="8" spans="1:6" ht="15" customHeight="1" x14ac:dyDescent="0.25">
      <c r="A8" s="5">
        <v>1920</v>
      </c>
      <c r="B8" s="14">
        <v>17.3</v>
      </c>
      <c r="C8" s="15">
        <f t="shared" si="0"/>
        <v>0.14569536423841067</v>
      </c>
      <c r="E8" s="8" t="s">
        <v>39</v>
      </c>
      <c r="F8" s="12">
        <f>_xll.StatCount(ST_change)</f>
        <v>100</v>
      </c>
    </row>
    <row r="9" spans="1:6" ht="15" customHeight="1" x14ac:dyDescent="0.25">
      <c r="A9" s="5">
        <v>1921</v>
      </c>
      <c r="B9" s="14">
        <v>20</v>
      </c>
      <c r="C9" s="15">
        <f t="shared" si="0"/>
        <v>0.15606936416184966</v>
      </c>
      <c r="E9" s="8" t="s">
        <v>40</v>
      </c>
      <c r="F9" s="16">
        <f>_xll.StatQuartile(ST_change, 1, 4)</f>
        <v>1.2721755368814203E-2</v>
      </c>
    </row>
    <row r="10" spans="1:6" ht="15" customHeight="1" x14ac:dyDescent="0.25">
      <c r="A10" s="5">
        <v>1922</v>
      </c>
      <c r="B10" s="14">
        <v>17.899999999999999</v>
      </c>
      <c r="C10" s="15">
        <f t="shared" si="0"/>
        <v>-0.10500000000000007</v>
      </c>
      <c r="E10" s="8" t="s">
        <v>41</v>
      </c>
      <c r="F10" s="16">
        <f>_xll.StatQuartile(ST_change, 3, 4)</f>
        <v>4.9545646661031242E-2</v>
      </c>
    </row>
    <row r="11" spans="1:6" ht="15" customHeight="1" x14ac:dyDescent="0.25">
      <c r="A11" s="5">
        <v>1923</v>
      </c>
      <c r="B11" s="14">
        <v>16.8</v>
      </c>
      <c r="C11" s="15">
        <f t="shared" si="0"/>
        <v>-6.1452513966480334E-2</v>
      </c>
      <c r="E11" s="8" t="s">
        <v>42</v>
      </c>
      <c r="F11" s="16">
        <f>_xll.StatQuartile(ST_change,3,4) - _xll.StatQuartile(ST_change,1,4)</f>
        <v>3.682389129221704E-2</v>
      </c>
    </row>
    <row r="12" spans="1:6" ht="15" customHeight="1" x14ac:dyDescent="0.25">
      <c r="A12" s="5">
        <v>1924</v>
      </c>
      <c r="B12" s="14">
        <v>17.100000000000001</v>
      </c>
      <c r="C12" s="15">
        <f t="shared" si="0"/>
        <v>1.7857142857142898E-2</v>
      </c>
    </row>
    <row r="13" spans="1:6" ht="15" customHeight="1" x14ac:dyDescent="0.25">
      <c r="A13" s="5">
        <v>1925</v>
      </c>
      <c r="B13" s="14">
        <v>17.100000000000001</v>
      </c>
      <c r="C13" s="15">
        <f t="shared" si="0"/>
        <v>0</v>
      </c>
    </row>
    <row r="14" spans="1:6" ht="15" customHeight="1" x14ac:dyDescent="0.25">
      <c r="A14" s="5">
        <v>1926</v>
      </c>
      <c r="B14" s="14">
        <v>17.5</v>
      </c>
      <c r="C14" s="15">
        <f t="shared" si="0"/>
        <v>2.3391812865496991E-2</v>
      </c>
    </row>
    <row r="15" spans="1:6" ht="15" customHeight="1" x14ac:dyDescent="0.25">
      <c r="A15" s="5">
        <v>1927</v>
      </c>
      <c r="B15" s="14">
        <v>17.7</v>
      </c>
      <c r="C15" s="15">
        <f t="shared" si="0"/>
        <v>1.1428571428571389E-2</v>
      </c>
    </row>
    <row r="16" spans="1:6" ht="15" customHeight="1" x14ac:dyDescent="0.25">
      <c r="A16" s="5">
        <v>1928</v>
      </c>
      <c r="B16" s="14">
        <v>17.399999999999999</v>
      </c>
      <c r="C16" s="15">
        <f t="shared" si="0"/>
        <v>-1.6949152542372923E-2</v>
      </c>
    </row>
    <row r="17" spans="1:3" ht="15" customHeight="1" x14ac:dyDescent="0.25">
      <c r="A17" s="5">
        <v>1929</v>
      </c>
      <c r="B17" s="14">
        <v>17.100000000000001</v>
      </c>
      <c r="C17" s="15">
        <f t="shared" si="0"/>
        <v>-1.7241379310344664E-2</v>
      </c>
    </row>
    <row r="18" spans="1:3" ht="15" customHeight="1" x14ac:dyDescent="0.25">
      <c r="A18" s="5">
        <v>1930</v>
      </c>
      <c r="B18" s="14">
        <v>17.100000000000001</v>
      </c>
      <c r="C18" s="15">
        <f t="shared" si="0"/>
        <v>0</v>
      </c>
    </row>
    <row r="19" spans="1:3" ht="15" customHeight="1" x14ac:dyDescent="0.25">
      <c r="A19" s="5">
        <v>1931</v>
      </c>
      <c r="B19" s="14">
        <v>16.7</v>
      </c>
      <c r="C19" s="15">
        <f t="shared" si="0"/>
        <v>-2.33918128654972E-2</v>
      </c>
    </row>
    <row r="20" spans="1:3" ht="15" customHeight="1" x14ac:dyDescent="0.25">
      <c r="A20" s="5">
        <v>1932</v>
      </c>
      <c r="B20" s="14">
        <v>15.2</v>
      </c>
      <c r="C20" s="15">
        <f t="shared" si="0"/>
        <v>-8.9820359281437126E-2</v>
      </c>
    </row>
    <row r="21" spans="1:3" ht="15" customHeight="1" x14ac:dyDescent="0.25">
      <c r="A21" s="5">
        <v>1933</v>
      </c>
      <c r="B21" s="14">
        <v>13.7</v>
      </c>
      <c r="C21" s="15">
        <f t="shared" si="0"/>
        <v>-9.8684210526315791E-2</v>
      </c>
    </row>
    <row r="22" spans="1:3" ht="15" customHeight="1" x14ac:dyDescent="0.25">
      <c r="A22" s="5">
        <v>1934</v>
      </c>
      <c r="B22" s="14">
        <v>13</v>
      </c>
      <c r="C22" s="15">
        <f t="shared" si="0"/>
        <v>-5.1094890510948857E-2</v>
      </c>
    </row>
    <row r="23" spans="1:3" ht="15" customHeight="1" x14ac:dyDescent="0.25">
      <c r="A23" s="5">
        <v>1935</v>
      </c>
      <c r="B23" s="14">
        <v>13.4</v>
      </c>
      <c r="C23" s="15">
        <f t="shared" si="0"/>
        <v>3.0769230769230795E-2</v>
      </c>
    </row>
    <row r="24" spans="1:3" ht="15" customHeight="1" x14ac:dyDescent="0.25">
      <c r="A24" s="5">
        <v>1936</v>
      </c>
      <c r="B24" s="14">
        <v>13.7</v>
      </c>
      <c r="C24" s="15">
        <f t="shared" si="0"/>
        <v>2.2388059701492456E-2</v>
      </c>
    </row>
    <row r="25" spans="1:3" ht="15" customHeight="1" x14ac:dyDescent="0.25">
      <c r="A25" s="5">
        <v>1937</v>
      </c>
      <c r="B25" s="14">
        <v>13.9</v>
      </c>
      <c r="C25" s="15">
        <f t="shared" si="0"/>
        <v>1.4598540145985481E-2</v>
      </c>
    </row>
    <row r="26" spans="1:3" ht="15" customHeight="1" x14ac:dyDescent="0.25">
      <c r="A26" s="5">
        <v>1938</v>
      </c>
      <c r="B26" s="14">
        <v>14.4</v>
      </c>
      <c r="C26" s="15">
        <f t="shared" si="0"/>
        <v>3.5971223021582732E-2</v>
      </c>
    </row>
    <row r="27" spans="1:3" ht="15" customHeight="1" x14ac:dyDescent="0.25">
      <c r="A27" s="5">
        <v>1939</v>
      </c>
      <c r="B27" s="14">
        <v>14.1</v>
      </c>
      <c r="C27" s="15">
        <f t="shared" si="0"/>
        <v>-2.0833333333333381E-2</v>
      </c>
    </row>
    <row r="28" spans="1:3" ht="15" customHeight="1" x14ac:dyDescent="0.25">
      <c r="A28" s="5">
        <v>1940</v>
      </c>
      <c r="B28" s="14">
        <v>13.9</v>
      </c>
      <c r="C28" s="15">
        <f t="shared" si="0"/>
        <v>-1.4184397163120517E-2</v>
      </c>
    </row>
    <row r="29" spans="1:3" ht="15" customHeight="1" x14ac:dyDescent="0.25">
      <c r="A29" s="5">
        <v>1941</v>
      </c>
      <c r="B29" s="14">
        <v>14</v>
      </c>
      <c r="C29" s="15">
        <f t="shared" si="0"/>
        <v>7.1942446043165211E-3</v>
      </c>
    </row>
    <row r="30" spans="1:3" ht="15" customHeight="1" x14ac:dyDescent="0.25">
      <c r="A30" s="5">
        <v>1942</v>
      </c>
      <c r="B30" s="14">
        <v>14.7</v>
      </c>
      <c r="C30" s="15">
        <f t="shared" si="0"/>
        <v>4.9999999999999947E-2</v>
      </c>
    </row>
    <row r="31" spans="1:3" ht="15" customHeight="1" x14ac:dyDescent="0.25">
      <c r="A31" s="5">
        <v>1943</v>
      </c>
      <c r="B31" s="14">
        <v>16.3</v>
      </c>
      <c r="C31" s="15">
        <f t="shared" si="0"/>
        <v>0.10884353741496609</v>
      </c>
    </row>
    <row r="32" spans="1:3" ht="15" customHeight="1" x14ac:dyDescent="0.25">
      <c r="A32" s="5">
        <v>1944</v>
      </c>
      <c r="B32" s="14">
        <v>17.3</v>
      </c>
      <c r="C32" s="15">
        <f t="shared" si="0"/>
        <v>6.1349693251533742E-2</v>
      </c>
    </row>
    <row r="33" spans="1:3" ht="15" customHeight="1" x14ac:dyDescent="0.25">
      <c r="A33" s="5">
        <v>1945</v>
      </c>
      <c r="B33" s="14">
        <v>17.600000000000001</v>
      </c>
      <c r="C33" s="15">
        <f t="shared" si="0"/>
        <v>1.7341040462427786E-2</v>
      </c>
    </row>
    <row r="34" spans="1:3" ht="15" customHeight="1" x14ac:dyDescent="0.25">
      <c r="A34" s="5">
        <v>1946</v>
      </c>
      <c r="B34" s="14">
        <v>18</v>
      </c>
      <c r="C34" s="15">
        <f t="shared" si="0"/>
        <v>2.2727272727272645E-2</v>
      </c>
    </row>
    <row r="35" spans="1:3" ht="15" customHeight="1" x14ac:dyDescent="0.25">
      <c r="A35" s="5">
        <v>1947</v>
      </c>
      <c r="B35" s="14">
        <v>19.5</v>
      </c>
      <c r="C35" s="15">
        <f t="shared" si="0"/>
        <v>8.3333333333333329E-2</v>
      </c>
    </row>
    <row r="36" spans="1:3" ht="15" customHeight="1" x14ac:dyDescent="0.25">
      <c r="A36" s="5">
        <v>1948</v>
      </c>
      <c r="B36" s="14">
        <v>22.3</v>
      </c>
      <c r="C36" s="15">
        <f t="shared" si="0"/>
        <v>0.14358974358974363</v>
      </c>
    </row>
    <row r="37" spans="1:3" ht="15" customHeight="1" x14ac:dyDescent="0.25">
      <c r="A37" s="5">
        <v>1949</v>
      </c>
      <c r="B37" s="14">
        <v>24.1</v>
      </c>
      <c r="C37" s="15">
        <f t="shared" si="0"/>
        <v>8.0717488789237693E-2</v>
      </c>
    </row>
    <row r="38" spans="1:3" ht="15" customHeight="1" x14ac:dyDescent="0.25">
      <c r="A38" s="5">
        <v>1950</v>
      </c>
      <c r="B38" s="14">
        <v>23.8</v>
      </c>
      <c r="C38" s="15">
        <f t="shared" si="0"/>
        <v>-1.2448132780083016E-2</v>
      </c>
    </row>
    <row r="39" spans="1:3" ht="15" customHeight="1" x14ac:dyDescent="0.25">
      <c r="A39" s="5">
        <v>1951</v>
      </c>
      <c r="B39" s="14">
        <v>24.1</v>
      </c>
      <c r="C39" s="15">
        <f t="shared" si="0"/>
        <v>1.2605042016806753E-2</v>
      </c>
    </row>
    <row r="40" spans="1:3" ht="15" customHeight="1" x14ac:dyDescent="0.25">
      <c r="A40" s="5">
        <v>1952</v>
      </c>
      <c r="B40" s="14">
        <v>26</v>
      </c>
      <c r="C40" s="15">
        <f t="shared" si="0"/>
        <v>7.8838174273858863E-2</v>
      </c>
    </row>
    <row r="41" spans="1:3" ht="15" customHeight="1" x14ac:dyDescent="0.25">
      <c r="A41" s="5">
        <v>1953</v>
      </c>
      <c r="B41" s="14">
        <v>26.5</v>
      </c>
      <c r="C41" s="15">
        <f t="shared" si="0"/>
        <v>1.9230769230769232E-2</v>
      </c>
    </row>
    <row r="42" spans="1:3" ht="15" customHeight="1" x14ac:dyDescent="0.25">
      <c r="A42" s="5">
        <v>1954</v>
      </c>
      <c r="B42" s="14">
        <v>26.7</v>
      </c>
      <c r="C42" s="15">
        <f t="shared" si="0"/>
        <v>7.5471698113207279E-3</v>
      </c>
    </row>
    <row r="43" spans="1:3" ht="15" customHeight="1" x14ac:dyDescent="0.25">
      <c r="A43" s="5">
        <v>1955</v>
      </c>
      <c r="B43" s="14">
        <v>26.9</v>
      </c>
      <c r="C43" s="15">
        <f t="shared" si="0"/>
        <v>7.4906367041198234E-3</v>
      </c>
    </row>
    <row r="44" spans="1:3" ht="15" customHeight="1" x14ac:dyDescent="0.25">
      <c r="A44" s="5">
        <v>1956</v>
      </c>
      <c r="B44" s="14">
        <v>26.8</v>
      </c>
      <c r="C44" s="15">
        <f t="shared" si="0"/>
        <v>-3.7174721189590287E-3</v>
      </c>
    </row>
    <row r="45" spans="1:3" ht="15" customHeight="1" x14ac:dyDescent="0.25">
      <c r="A45" s="5">
        <v>1957</v>
      </c>
      <c r="B45" s="14">
        <v>27.2</v>
      </c>
      <c r="C45" s="15">
        <f t="shared" si="0"/>
        <v>1.4925373134328304E-2</v>
      </c>
    </row>
    <row r="46" spans="1:3" ht="15" customHeight="1" x14ac:dyDescent="0.25">
      <c r="A46" s="5">
        <v>1958</v>
      </c>
      <c r="B46" s="14">
        <v>28.1</v>
      </c>
      <c r="C46" s="15">
        <f t="shared" si="0"/>
        <v>3.3088235294117724E-2</v>
      </c>
    </row>
    <row r="47" spans="1:3" ht="15" customHeight="1" x14ac:dyDescent="0.25">
      <c r="A47" s="5">
        <v>1959</v>
      </c>
      <c r="B47" s="14">
        <v>28.9</v>
      </c>
      <c r="C47" s="15">
        <f t="shared" si="0"/>
        <v>2.8469750889679613E-2</v>
      </c>
    </row>
    <row r="48" spans="1:3" ht="15" customHeight="1" x14ac:dyDescent="0.25">
      <c r="A48" s="5">
        <v>1960</v>
      </c>
      <c r="B48" s="14">
        <v>29.1</v>
      </c>
      <c r="C48" s="15">
        <f t="shared" si="0"/>
        <v>6.9204152249135939E-3</v>
      </c>
    </row>
    <row r="49" spans="1:3" ht="15" customHeight="1" x14ac:dyDescent="0.25">
      <c r="A49" s="5">
        <v>1961</v>
      </c>
      <c r="B49" s="14">
        <v>29.6</v>
      </c>
      <c r="C49" s="15">
        <f t="shared" si="0"/>
        <v>1.7182130584192438E-2</v>
      </c>
    </row>
    <row r="50" spans="1:3" ht="15" customHeight="1" x14ac:dyDescent="0.25">
      <c r="A50" s="5">
        <v>1962</v>
      </c>
      <c r="B50" s="14">
        <v>29.9</v>
      </c>
      <c r="C50" s="15">
        <f t="shared" si="0"/>
        <v>1.0135135135135039E-2</v>
      </c>
    </row>
    <row r="51" spans="1:3" ht="15" customHeight="1" x14ac:dyDescent="0.25">
      <c r="A51" s="5">
        <v>1963</v>
      </c>
      <c r="B51" s="14">
        <v>30.2</v>
      </c>
      <c r="C51" s="15">
        <f t="shared" si="0"/>
        <v>1.0033444816053536E-2</v>
      </c>
    </row>
    <row r="52" spans="1:3" ht="15" customHeight="1" x14ac:dyDescent="0.25">
      <c r="A52" s="5">
        <v>1964</v>
      </c>
      <c r="B52" s="14">
        <v>30.6</v>
      </c>
      <c r="C52" s="15">
        <f t="shared" si="0"/>
        <v>1.3245033112582853E-2</v>
      </c>
    </row>
    <row r="53" spans="1:3" ht="15" customHeight="1" x14ac:dyDescent="0.25">
      <c r="A53" s="5">
        <v>1965</v>
      </c>
      <c r="B53" s="14">
        <v>31</v>
      </c>
      <c r="C53" s="15">
        <f t="shared" si="0"/>
        <v>1.3071895424836555E-2</v>
      </c>
    </row>
    <row r="54" spans="1:3" ht="15" customHeight="1" x14ac:dyDescent="0.25">
      <c r="A54" s="5">
        <v>1966</v>
      </c>
      <c r="B54" s="14">
        <v>31.5</v>
      </c>
      <c r="C54" s="15">
        <f t="shared" si="0"/>
        <v>1.6129032258064516E-2</v>
      </c>
    </row>
    <row r="55" spans="1:3" ht="15" customHeight="1" x14ac:dyDescent="0.25">
      <c r="A55" s="5">
        <v>1967</v>
      </c>
      <c r="B55" s="14">
        <v>32.4</v>
      </c>
      <c r="C55" s="15">
        <f t="shared" si="0"/>
        <v>2.8571428571428525E-2</v>
      </c>
    </row>
    <row r="56" spans="1:3" ht="15" customHeight="1" x14ac:dyDescent="0.25">
      <c r="A56" s="5">
        <v>1968</v>
      </c>
      <c r="B56" s="14">
        <v>33.4</v>
      </c>
      <c r="C56" s="15">
        <f t="shared" si="0"/>
        <v>3.0864197530864199E-2</v>
      </c>
    </row>
    <row r="57" spans="1:3" ht="15" customHeight="1" x14ac:dyDescent="0.25">
      <c r="A57" s="5">
        <v>1969</v>
      </c>
      <c r="B57" s="14">
        <v>34.799999999999997</v>
      </c>
      <c r="C57" s="15">
        <f t="shared" si="0"/>
        <v>4.1916167664670621E-2</v>
      </c>
    </row>
    <row r="58" spans="1:3" ht="15" customHeight="1" x14ac:dyDescent="0.25">
      <c r="A58" s="5">
        <v>1970</v>
      </c>
      <c r="B58" s="14">
        <v>36.700000000000003</v>
      </c>
      <c r="C58" s="15">
        <f t="shared" si="0"/>
        <v>5.4597701149425457E-2</v>
      </c>
    </row>
    <row r="59" spans="1:3" ht="15" customHeight="1" x14ac:dyDescent="0.25">
      <c r="A59" s="5">
        <v>1971</v>
      </c>
      <c r="B59" s="14">
        <v>38.799999999999997</v>
      </c>
      <c r="C59" s="15">
        <f t="shared" si="0"/>
        <v>5.7220708446866324E-2</v>
      </c>
    </row>
    <row r="60" spans="1:3" ht="15" customHeight="1" x14ac:dyDescent="0.25">
      <c r="A60" s="5">
        <v>1972</v>
      </c>
      <c r="B60" s="14">
        <v>40.5</v>
      </c>
      <c r="C60" s="15">
        <f t="shared" si="0"/>
        <v>4.3814432989690795E-2</v>
      </c>
    </row>
    <row r="61" spans="1:3" ht="15" customHeight="1" x14ac:dyDescent="0.25">
      <c r="A61" s="5">
        <v>1973</v>
      </c>
      <c r="B61" s="14">
        <v>41.8</v>
      </c>
      <c r="C61" s="15">
        <f t="shared" si="0"/>
        <v>3.2098765432098698E-2</v>
      </c>
    </row>
    <row r="62" spans="1:3" ht="15" customHeight="1" x14ac:dyDescent="0.25">
      <c r="A62" s="5">
        <v>1974</v>
      </c>
      <c r="B62" s="14">
        <v>44.4</v>
      </c>
      <c r="C62" s="15">
        <f t="shared" si="0"/>
        <v>6.2200956937799083E-2</v>
      </c>
    </row>
    <row r="63" spans="1:3" ht="15" customHeight="1" x14ac:dyDescent="0.25">
      <c r="A63" s="5">
        <v>1975</v>
      </c>
      <c r="B63" s="14">
        <v>49.3</v>
      </c>
      <c r="C63" s="15">
        <f t="shared" si="0"/>
        <v>0.11036036036036033</v>
      </c>
    </row>
    <row r="64" spans="1:3" ht="15" customHeight="1" x14ac:dyDescent="0.25">
      <c r="A64" s="5">
        <v>1976</v>
      </c>
      <c r="B64" s="14">
        <v>53.8</v>
      </c>
      <c r="C64" s="15">
        <f t="shared" si="0"/>
        <v>9.1277890466531439E-2</v>
      </c>
    </row>
    <row r="65" spans="1:3" ht="15" customHeight="1" x14ac:dyDescent="0.25">
      <c r="A65" s="5">
        <v>1977</v>
      </c>
      <c r="B65" s="14">
        <v>56.9</v>
      </c>
      <c r="C65" s="15">
        <f t="shared" si="0"/>
        <v>5.7620817843866204E-2</v>
      </c>
    </row>
    <row r="66" spans="1:3" ht="15" customHeight="1" x14ac:dyDescent="0.25">
      <c r="A66" s="5">
        <v>1978</v>
      </c>
      <c r="B66" s="14">
        <v>60.6</v>
      </c>
      <c r="C66" s="15">
        <f t="shared" si="0"/>
        <v>6.5026362038664381E-2</v>
      </c>
    </row>
    <row r="67" spans="1:3" ht="15" customHeight="1" x14ac:dyDescent="0.25">
      <c r="A67" s="5">
        <v>1979</v>
      </c>
      <c r="B67" s="14">
        <v>65.2</v>
      </c>
      <c r="C67" s="15">
        <f t="shared" si="0"/>
        <v>7.5907590759075924E-2</v>
      </c>
    </row>
    <row r="68" spans="1:3" ht="15" customHeight="1" x14ac:dyDescent="0.25">
      <c r="A68" s="5">
        <v>1980</v>
      </c>
      <c r="B68" s="14">
        <v>72.599999999999994</v>
      </c>
      <c r="C68" s="15">
        <f t="shared" ref="C68:C102" si="1">(B68-B67)/B67</f>
        <v>0.11349693251533728</v>
      </c>
    </row>
    <row r="69" spans="1:3" ht="15" customHeight="1" x14ac:dyDescent="0.25">
      <c r="A69" s="5">
        <v>1981</v>
      </c>
      <c r="B69" s="14">
        <v>82.4</v>
      </c>
      <c r="C69" s="15">
        <f t="shared" si="1"/>
        <v>0.13498622589531697</v>
      </c>
    </row>
    <row r="70" spans="1:3" ht="15" customHeight="1" x14ac:dyDescent="0.25">
      <c r="A70" s="5">
        <v>1982</v>
      </c>
      <c r="B70" s="14">
        <v>90.9</v>
      </c>
      <c r="C70" s="15">
        <f t="shared" si="1"/>
        <v>0.10315533980582524</v>
      </c>
    </row>
    <row r="71" spans="1:3" ht="15" customHeight="1" x14ac:dyDescent="0.25">
      <c r="A71" s="5">
        <v>1983</v>
      </c>
      <c r="B71" s="14">
        <v>96.5</v>
      </c>
      <c r="C71" s="15">
        <f t="shared" si="1"/>
        <v>6.1606160616061542E-2</v>
      </c>
    </row>
    <row r="72" spans="1:3" ht="15" customHeight="1" x14ac:dyDescent="0.25">
      <c r="A72" s="5">
        <v>1984</v>
      </c>
      <c r="B72" s="14">
        <v>99.6</v>
      </c>
      <c r="C72" s="15">
        <f t="shared" si="1"/>
        <v>3.2124352331606161E-2</v>
      </c>
    </row>
    <row r="73" spans="1:3" ht="15" customHeight="1" x14ac:dyDescent="0.25">
      <c r="A73" s="5">
        <v>1985</v>
      </c>
      <c r="B73" s="14">
        <v>103.9</v>
      </c>
      <c r="C73" s="15">
        <f t="shared" si="1"/>
        <v>4.3172690763052322E-2</v>
      </c>
    </row>
    <row r="74" spans="1:3" ht="15" customHeight="1" x14ac:dyDescent="0.25">
      <c r="A74" s="5">
        <v>1986</v>
      </c>
      <c r="B74" s="14">
        <v>107.6</v>
      </c>
      <c r="C74" s="15">
        <f t="shared" si="1"/>
        <v>3.5611164581328091E-2</v>
      </c>
    </row>
    <row r="75" spans="1:3" ht="15" customHeight="1" x14ac:dyDescent="0.25">
      <c r="A75" s="5">
        <v>1987</v>
      </c>
      <c r="B75" s="14">
        <v>109.6</v>
      </c>
      <c r="C75" s="15">
        <f t="shared" si="1"/>
        <v>1.858736059479554E-2</v>
      </c>
    </row>
    <row r="76" spans="1:3" ht="15" customHeight="1" x14ac:dyDescent="0.25">
      <c r="A76" s="5">
        <v>1988</v>
      </c>
      <c r="B76" s="14">
        <v>113.6</v>
      </c>
      <c r="C76" s="15">
        <f t="shared" si="1"/>
        <v>3.6496350364963508E-2</v>
      </c>
    </row>
    <row r="77" spans="1:3" ht="15" customHeight="1" x14ac:dyDescent="0.25">
      <c r="A77" s="5">
        <v>1989</v>
      </c>
      <c r="B77" s="14">
        <v>118.3</v>
      </c>
      <c r="C77" s="15">
        <f t="shared" si="1"/>
        <v>4.1373239436619746E-2</v>
      </c>
    </row>
    <row r="78" spans="1:3" ht="15" customHeight="1" x14ac:dyDescent="0.25">
      <c r="A78" s="5">
        <v>1990</v>
      </c>
      <c r="B78" s="14">
        <v>124</v>
      </c>
      <c r="C78" s="15">
        <f t="shared" si="1"/>
        <v>4.8182586644125128E-2</v>
      </c>
    </row>
    <row r="79" spans="1:3" ht="15" customHeight="1" x14ac:dyDescent="0.25">
      <c r="A79" s="5">
        <v>1991</v>
      </c>
      <c r="B79" s="14">
        <v>130.69999999999999</v>
      </c>
      <c r="C79" s="15">
        <f t="shared" si="1"/>
        <v>5.4032258064516038E-2</v>
      </c>
    </row>
    <row r="80" spans="1:3" ht="15" customHeight="1" x14ac:dyDescent="0.25">
      <c r="A80" s="5">
        <v>1992</v>
      </c>
      <c r="B80" s="14">
        <v>136.19999999999999</v>
      </c>
      <c r="C80" s="15">
        <f t="shared" si="1"/>
        <v>4.2081101759755171E-2</v>
      </c>
    </row>
    <row r="81" spans="1:3" ht="15" customHeight="1" x14ac:dyDescent="0.25">
      <c r="A81" s="5">
        <v>1993</v>
      </c>
      <c r="B81" s="14">
        <v>140.30000000000001</v>
      </c>
      <c r="C81" s="15">
        <f t="shared" si="1"/>
        <v>3.0102790014684456E-2</v>
      </c>
    </row>
    <row r="82" spans="1:3" ht="15" customHeight="1" x14ac:dyDescent="0.25">
      <c r="A82" s="5">
        <v>1994</v>
      </c>
      <c r="B82" s="14">
        <v>144.5</v>
      </c>
      <c r="C82" s="15">
        <f t="shared" si="1"/>
        <v>2.9935851746257933E-2</v>
      </c>
    </row>
    <row r="83" spans="1:3" ht="15" customHeight="1" x14ac:dyDescent="0.25">
      <c r="A83" s="5">
        <v>1995</v>
      </c>
      <c r="B83" s="14">
        <v>148.19999999999999</v>
      </c>
      <c r="C83" s="15">
        <f t="shared" si="1"/>
        <v>2.5605536332179851E-2</v>
      </c>
    </row>
    <row r="84" spans="1:3" ht="15" customHeight="1" x14ac:dyDescent="0.25">
      <c r="A84" s="5">
        <v>1996</v>
      </c>
      <c r="B84" s="14">
        <v>152.4</v>
      </c>
      <c r="C84" s="15">
        <f t="shared" si="1"/>
        <v>2.8340080971660037E-2</v>
      </c>
    </row>
    <row r="85" spans="1:3" ht="15" customHeight="1" x14ac:dyDescent="0.25">
      <c r="A85" s="5">
        <v>1997</v>
      </c>
      <c r="B85" s="14">
        <v>156.9</v>
      </c>
      <c r="C85" s="15">
        <f t="shared" si="1"/>
        <v>2.952755905511811E-2</v>
      </c>
    </row>
    <row r="86" spans="1:3" ht="15" customHeight="1" x14ac:dyDescent="0.25">
      <c r="A86" s="5">
        <v>1998</v>
      </c>
      <c r="B86" s="14">
        <v>160.5</v>
      </c>
      <c r="C86" s="15">
        <f t="shared" si="1"/>
        <v>2.2944550669216024E-2</v>
      </c>
    </row>
    <row r="87" spans="1:3" ht="15" customHeight="1" x14ac:dyDescent="0.25">
      <c r="A87" s="5">
        <v>1999</v>
      </c>
      <c r="B87" s="14">
        <v>163</v>
      </c>
      <c r="C87" s="15">
        <f t="shared" si="1"/>
        <v>1.5576323987538941E-2</v>
      </c>
    </row>
    <row r="88" spans="1:3" ht="15" customHeight="1" x14ac:dyDescent="0.25">
      <c r="A88" s="5">
        <v>2000</v>
      </c>
      <c r="B88" s="14">
        <v>166.6</v>
      </c>
      <c r="C88" s="15">
        <f t="shared" si="1"/>
        <v>2.2085889570552113E-2</v>
      </c>
    </row>
    <row r="89" spans="1:3" ht="15" customHeight="1" x14ac:dyDescent="0.25">
      <c r="A89" s="5">
        <v>2001</v>
      </c>
      <c r="B89" s="14">
        <v>172.2</v>
      </c>
      <c r="C89" s="15">
        <f t="shared" si="1"/>
        <v>3.3613445378151224E-2</v>
      </c>
    </row>
    <row r="90" spans="1:3" ht="15" customHeight="1" x14ac:dyDescent="0.25">
      <c r="A90" s="5">
        <v>2002</v>
      </c>
      <c r="B90" s="14">
        <v>177.1</v>
      </c>
      <c r="C90" s="15">
        <f t="shared" si="1"/>
        <v>2.8455284552845562E-2</v>
      </c>
    </row>
    <row r="91" spans="1:3" ht="15" customHeight="1" x14ac:dyDescent="0.25">
      <c r="A91" s="5">
        <v>2003</v>
      </c>
      <c r="B91" s="14">
        <v>179.9</v>
      </c>
      <c r="C91" s="15">
        <f t="shared" si="1"/>
        <v>1.5810276679841962E-2</v>
      </c>
    </row>
    <row r="92" spans="1:3" ht="15" customHeight="1" x14ac:dyDescent="0.25">
      <c r="A92" s="5">
        <v>2004</v>
      </c>
      <c r="B92" s="14">
        <v>184</v>
      </c>
      <c r="C92" s="15">
        <f t="shared" si="1"/>
        <v>2.2790439132851552E-2</v>
      </c>
    </row>
    <row r="93" spans="1:3" ht="15" customHeight="1" x14ac:dyDescent="0.25">
      <c r="A93" s="5">
        <v>2005</v>
      </c>
      <c r="B93" s="14">
        <v>188.9</v>
      </c>
      <c r="C93" s="15">
        <f t="shared" si="1"/>
        <v>2.6630434782608726E-2</v>
      </c>
    </row>
    <row r="94" spans="1:3" ht="15" customHeight="1" x14ac:dyDescent="0.25">
      <c r="A94" s="5">
        <v>2006</v>
      </c>
      <c r="B94" s="14">
        <v>195.3</v>
      </c>
      <c r="C94" s="15">
        <f t="shared" si="1"/>
        <v>3.3880359978824805E-2</v>
      </c>
    </row>
    <row r="95" spans="1:3" ht="15" customHeight="1" x14ac:dyDescent="0.25">
      <c r="A95" s="5">
        <v>2007</v>
      </c>
      <c r="B95" s="14">
        <v>201.6</v>
      </c>
      <c r="C95" s="15">
        <f t="shared" si="1"/>
        <v>3.2258064516128941E-2</v>
      </c>
    </row>
    <row r="96" spans="1:3" ht="15" customHeight="1" x14ac:dyDescent="0.25">
      <c r="A96" s="5">
        <v>2008</v>
      </c>
      <c r="B96" s="14">
        <v>207.34200000000001</v>
      </c>
      <c r="C96" s="15">
        <f t="shared" si="1"/>
        <v>2.8482142857142949E-2</v>
      </c>
    </row>
    <row r="97" spans="1:3" ht="15" customHeight="1" x14ac:dyDescent="0.25">
      <c r="A97" s="5">
        <v>2009</v>
      </c>
      <c r="B97" s="14">
        <v>215.303</v>
      </c>
      <c r="C97" s="15">
        <f t="shared" si="1"/>
        <v>3.8395501152684856E-2</v>
      </c>
    </row>
    <row r="98" spans="1:3" ht="15" customHeight="1" x14ac:dyDescent="0.25">
      <c r="A98" s="5">
        <v>2010</v>
      </c>
      <c r="B98" s="14">
        <v>214.53700000000001</v>
      </c>
      <c r="C98" s="15">
        <f t="shared" si="1"/>
        <v>-3.5577767146764846E-3</v>
      </c>
    </row>
    <row r="99" spans="1:3" ht="15" customHeight="1" x14ac:dyDescent="0.25">
      <c r="A99" s="5">
        <v>2011</v>
      </c>
      <c r="B99" s="14">
        <v>218.05600000000001</v>
      </c>
      <c r="C99" s="15">
        <f t="shared" si="1"/>
        <v>1.6402765024214963E-2</v>
      </c>
    </row>
    <row r="100" spans="1:3" ht="15" customHeight="1" x14ac:dyDescent="0.25">
      <c r="A100" s="5">
        <v>2012</v>
      </c>
      <c r="B100" s="14">
        <v>224.93899999999999</v>
      </c>
      <c r="C100" s="15">
        <f t="shared" si="1"/>
        <v>3.1565285981582626E-2</v>
      </c>
    </row>
    <row r="101" spans="1:3" ht="15" customHeight="1" x14ac:dyDescent="0.25">
      <c r="A101" s="5">
        <v>2013</v>
      </c>
      <c r="B101" s="14">
        <v>229.59399999999999</v>
      </c>
      <c r="C101" s="15">
        <f t="shared" si="1"/>
        <v>2.0694499397614471E-2</v>
      </c>
    </row>
    <row r="102" spans="1:3" ht="15" customHeight="1" x14ac:dyDescent="0.25">
      <c r="A102" s="5">
        <v>2014</v>
      </c>
      <c r="B102" s="14">
        <v>232.95699999999999</v>
      </c>
      <c r="C102" s="15">
        <f t="shared" si="1"/>
        <v>1.4647595320435202E-2</v>
      </c>
    </row>
    <row r="103" spans="1:3" ht="15" customHeight="1" x14ac:dyDescent="0.25">
      <c r="B103" s="1"/>
      <c r="C103" s="1"/>
    </row>
    <row r="104" spans="1:3" ht="15" customHeight="1" x14ac:dyDescent="0.25">
      <c r="B104" s="1"/>
      <c r="C104" s="1"/>
    </row>
    <row r="105" spans="1:3" ht="15" customHeight="1" x14ac:dyDescent="0.25">
      <c r="B105" s="1"/>
      <c r="C105" s="1"/>
    </row>
    <row r="106" spans="1:3" ht="15" customHeight="1" x14ac:dyDescent="0.25">
      <c r="B106" s="1"/>
      <c r="C106" s="1"/>
    </row>
    <row r="107" spans="1:3" ht="15" customHeight="1" x14ac:dyDescent="0.25">
      <c r="B107" s="1"/>
      <c r="C107" s="1"/>
    </row>
    <row r="108" spans="1:3" ht="15" customHeight="1" x14ac:dyDescent="0.25">
      <c r="B108" s="1"/>
      <c r="C108" s="1"/>
    </row>
    <row r="109" spans="1:3" ht="15" customHeight="1" x14ac:dyDescent="0.25">
      <c r="B109" s="1"/>
      <c r="C109" s="1"/>
    </row>
    <row r="110" spans="1:3" ht="15" customHeight="1" x14ac:dyDescent="0.25">
      <c r="B110" s="1"/>
      <c r="C110" s="1"/>
    </row>
    <row r="111" spans="1:3" ht="15" customHeight="1" x14ac:dyDescent="0.25">
      <c r="B111" s="1"/>
      <c r="C111" s="1"/>
    </row>
    <row r="112" spans="1:3" ht="15" customHeight="1" x14ac:dyDescent="0.25">
      <c r="B112" s="1"/>
      <c r="C112" s="1"/>
    </row>
    <row r="113" spans="2:3" ht="15" customHeight="1" x14ac:dyDescent="0.25">
      <c r="B113" s="1"/>
      <c r="C113" s="1"/>
    </row>
    <row r="114" spans="2:3" ht="15" customHeight="1" x14ac:dyDescent="0.25">
      <c r="B114" s="1"/>
      <c r="C114" s="1"/>
    </row>
    <row r="115" spans="2:3" ht="15" customHeight="1" x14ac:dyDescent="0.25">
      <c r="B115" s="1"/>
      <c r="C115" s="1"/>
    </row>
    <row r="116" spans="2:3" ht="15" customHeight="1" x14ac:dyDescent="0.25">
      <c r="B116" s="1"/>
      <c r="C116" s="1"/>
    </row>
    <row r="117" spans="2:3" ht="15" customHeight="1" x14ac:dyDescent="0.25">
      <c r="B117" s="1"/>
      <c r="C117" s="1"/>
    </row>
    <row r="118" spans="2:3" ht="15" customHeight="1" x14ac:dyDescent="0.25">
      <c r="B118" s="1"/>
      <c r="C118" s="1"/>
    </row>
    <row r="119" spans="2:3" ht="15" customHeight="1" x14ac:dyDescent="0.25">
      <c r="B119" s="1"/>
      <c r="C119" s="1"/>
    </row>
    <row r="120" spans="2:3" ht="15" customHeight="1" x14ac:dyDescent="0.25">
      <c r="B120" s="1"/>
      <c r="C120" s="1"/>
    </row>
    <row r="121" spans="2:3" ht="15" customHeight="1" x14ac:dyDescent="0.25">
      <c r="B121" s="1"/>
      <c r="C121" s="1"/>
    </row>
    <row r="122" spans="2:3" ht="15" customHeight="1" x14ac:dyDescent="0.25">
      <c r="B122" s="1"/>
      <c r="C122" s="1"/>
    </row>
  </sheetData>
  <pageMargins left="0.75" right="0.75" top="1" bottom="1" header="0.5" footer="0.5"/>
  <headerFooter alignWithMargins="0"/>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5" x14ac:dyDescent="0.25"/>
  <cols>
    <col min="1" max="1" width="30.7109375" style="7"/>
    <col min="2" max="16384" width="30.7109375" style="6"/>
  </cols>
  <sheetData>
    <row r="1" spans="1:20" x14ac:dyDescent="0.25">
      <c r="A1" s="7" t="s">
        <v>10</v>
      </c>
      <c r="B1" s="6" t="s">
        <v>11</v>
      </c>
      <c r="C1" s="6" t="s">
        <v>1</v>
      </c>
      <c r="D1" s="6">
        <v>7</v>
      </c>
      <c r="E1" s="6" t="s">
        <v>2</v>
      </c>
      <c r="F1" s="6">
        <v>0</v>
      </c>
      <c r="G1" s="6" t="s">
        <v>3</v>
      </c>
      <c r="H1" s="6">
        <v>0</v>
      </c>
      <c r="I1" s="6" t="s">
        <v>4</v>
      </c>
      <c r="J1" s="6">
        <v>1</v>
      </c>
      <c r="K1" s="6" t="s">
        <v>5</v>
      </c>
      <c r="L1" s="6">
        <v>0</v>
      </c>
      <c r="M1" s="6" t="s">
        <v>6</v>
      </c>
      <c r="N1" s="6">
        <v>0</v>
      </c>
      <c r="O1" s="6" t="s">
        <v>7</v>
      </c>
      <c r="P1" s="6">
        <v>1</v>
      </c>
      <c r="Q1" s="6" t="s">
        <v>8</v>
      </c>
      <c r="R1" s="6">
        <v>0</v>
      </c>
      <c r="S1" s="6" t="s">
        <v>9</v>
      </c>
      <c r="T1" s="6">
        <v>0</v>
      </c>
    </row>
    <row r="2" spans="1:20" x14ac:dyDescent="0.25">
      <c r="A2" s="7" t="s">
        <v>12</v>
      </c>
      <c r="B2" s="6" t="s">
        <v>13</v>
      </c>
    </row>
    <row r="3" spans="1:20" x14ac:dyDescent="0.25">
      <c r="A3" s="7" t="s">
        <v>14</v>
      </c>
      <c r="B3" s="6" t="b">
        <f>IF(B10&gt;256,"TripUpST110AndEarlier",FALSE)</f>
        <v>0</v>
      </c>
    </row>
    <row r="4" spans="1:20" x14ac:dyDescent="0.25">
      <c r="A4" s="7" t="s">
        <v>15</v>
      </c>
      <c r="B4" s="6" t="s">
        <v>16</v>
      </c>
    </row>
    <row r="5" spans="1:20" x14ac:dyDescent="0.25">
      <c r="A5" s="7" t="s">
        <v>17</v>
      </c>
      <c r="B5" s="6" t="b">
        <v>1</v>
      </c>
    </row>
    <row r="6" spans="1:20" x14ac:dyDescent="0.25">
      <c r="A6" s="7" t="s">
        <v>18</v>
      </c>
      <c r="B6" s="6" t="b">
        <v>1</v>
      </c>
    </row>
    <row r="7" spans="1:20" x14ac:dyDescent="0.25">
      <c r="A7" s="7" t="s">
        <v>19</v>
      </c>
      <c r="B7" s="6">
        <f>Data!$A$1:$C$102</f>
        <v>15.1</v>
      </c>
    </row>
    <row r="8" spans="1:20" x14ac:dyDescent="0.25">
      <c r="A8" s="7" t="s">
        <v>20</v>
      </c>
      <c r="B8" s="6">
        <v>2</v>
      </c>
    </row>
    <row r="9" spans="1:20" x14ac:dyDescent="0.25">
      <c r="A9" s="7" t="s">
        <v>21</v>
      </c>
      <c r="B9" s="12">
        <f>1</f>
        <v>1</v>
      </c>
    </row>
    <row r="10" spans="1:20" x14ac:dyDescent="0.25">
      <c r="A10" s="7" t="s">
        <v>22</v>
      </c>
      <c r="B10" s="6">
        <v>3</v>
      </c>
    </row>
    <row r="12" spans="1:20" x14ac:dyDescent="0.25">
      <c r="A12" s="7" t="s">
        <v>23</v>
      </c>
      <c r="B12" s="6" t="s">
        <v>45</v>
      </c>
      <c r="C12" s="6" t="s">
        <v>24</v>
      </c>
      <c r="D12" s="6" t="s">
        <v>25</v>
      </c>
      <c r="E12" s="6" t="b">
        <v>1</v>
      </c>
      <c r="F12" s="6">
        <v>0</v>
      </c>
      <c r="G12" s="6">
        <v>4</v>
      </c>
      <c r="H12" s="6">
        <v>0</v>
      </c>
    </row>
    <row r="13" spans="1:20" x14ac:dyDescent="0.25">
      <c r="A13" s="7" t="s">
        <v>26</v>
      </c>
      <c r="B13" s="6">
        <f>Data!$A$1:$A$102</f>
        <v>1925</v>
      </c>
    </row>
    <row r="14" spans="1:20" x14ac:dyDescent="0.25">
      <c r="A14" s="7" t="s">
        <v>27</v>
      </c>
    </row>
    <row r="15" spans="1:20" x14ac:dyDescent="0.25">
      <c r="A15" s="7" t="s">
        <v>28</v>
      </c>
      <c r="B15" s="6" t="s">
        <v>46</v>
      </c>
      <c r="C15" s="6" t="s">
        <v>29</v>
      </c>
      <c r="D15" s="6" t="s">
        <v>30</v>
      </c>
      <c r="E15" s="6" t="b">
        <v>1</v>
      </c>
      <c r="F15" s="6">
        <v>0</v>
      </c>
      <c r="G15" s="6">
        <v>4</v>
      </c>
      <c r="H15" s="6">
        <v>0</v>
      </c>
    </row>
    <row r="16" spans="1:20" x14ac:dyDescent="0.25">
      <c r="A16" s="7" t="s">
        <v>31</v>
      </c>
      <c r="B16" s="6">
        <f>Data!$B$1:$B$102</f>
        <v>17.399999999999999</v>
      </c>
    </row>
    <row r="17" spans="1:8" x14ac:dyDescent="0.25">
      <c r="A17" s="7" t="s">
        <v>32</v>
      </c>
    </row>
    <row r="18" spans="1:8" x14ac:dyDescent="0.25">
      <c r="A18" s="7" t="s">
        <v>47</v>
      </c>
      <c r="B18" s="6" t="s">
        <v>48</v>
      </c>
      <c r="C18" s="6" t="s">
        <v>49</v>
      </c>
      <c r="D18" s="6" t="s">
        <v>50</v>
      </c>
      <c r="E18" s="6" t="b">
        <v>1</v>
      </c>
      <c r="F18" s="6">
        <v>0</v>
      </c>
      <c r="G18" s="6">
        <v>4</v>
      </c>
      <c r="H18" s="6">
        <v>0</v>
      </c>
    </row>
    <row r="19" spans="1:8" x14ac:dyDescent="0.25">
      <c r="A19" s="7" t="s">
        <v>51</v>
      </c>
      <c r="B19" s="6">
        <f>Data!$C$1:$C$102</f>
        <v>-2.33918128654972E-2</v>
      </c>
    </row>
    <row r="20" spans="1:8" x14ac:dyDescent="0.25">
      <c r="A20" s="7"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Source</vt:lpstr>
      <vt:lpstr>Data</vt:lpstr>
      <vt:lpstr>_STDS_DGB7CB732</vt:lpstr>
      <vt:lpstr>Data!Data</vt:lpstr>
      <vt:lpstr>Data!Percent_Change</vt:lpstr>
      <vt:lpstr>ST_change</vt:lpstr>
      <vt:lpstr>ST_PercentChange</vt:lpstr>
      <vt:lpstr>ST_Year</vt:lpstr>
      <vt:lpstr>Data!Year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dcterms:created xsi:type="dcterms:W3CDTF">1998-05-20T00:58:58Z</dcterms:created>
  <dcterms:modified xsi:type="dcterms:W3CDTF">2016-01-23T16:30:50Z</dcterms:modified>
</cp:coreProperties>
</file>