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daves\Dropbox\IFM13\Chapters\ancillaries\boc models\"/>
    </mc:Choice>
  </mc:AlternateContent>
  <bookViews>
    <workbookView xWindow="120" yWindow="60" windowWidth="11700" windowHeight="6030" tabRatio="700"/>
  </bookViews>
  <sheets>
    <sheet name="Main Model" sheetId="1" r:id="rId1"/>
    <sheet name="Beta Graph" sheetId="2" r:id="rId2"/>
  </sheets>
  <definedNames>
    <definedName name="_xlnm.Print_Area" localSheetId="0">'Main Model'!$A$1:$I$85</definedName>
  </definedNames>
  <calcPr calcId="152511"/>
</workbook>
</file>

<file path=xl/calcChain.xml><?xml version="1.0" encoding="utf-8"?>
<calcChain xmlns="http://schemas.openxmlformats.org/spreadsheetml/2006/main">
  <c r="L13" i="1" l="1"/>
  <c r="B13" i="1"/>
  <c r="L18" i="1"/>
  <c r="B18" i="1"/>
  <c r="L15" i="1"/>
  <c r="B15" i="1"/>
  <c r="L16" i="1"/>
  <c r="B16" i="1"/>
  <c r="L17" i="1"/>
  <c r="B17" i="1"/>
  <c r="L14" i="1"/>
  <c r="B14" i="1"/>
  <c r="B30" i="1"/>
  <c r="B22" i="1"/>
  <c r="D45" i="1"/>
  <c r="K18" i="1"/>
  <c r="K17" i="1"/>
  <c r="K16" i="1"/>
  <c r="K15" i="1"/>
  <c r="K14" i="1"/>
  <c r="K13" i="1"/>
  <c r="R13" i="1"/>
  <c r="S13" i="1"/>
  <c r="B45" i="1"/>
  <c r="B42" i="1"/>
  <c r="C19" i="1"/>
  <c r="D19" i="1"/>
  <c r="P14" i="1"/>
  <c r="S14" i="1"/>
  <c r="B19" i="1"/>
  <c r="C47" i="1"/>
  <c r="C49" i="1"/>
  <c r="F45" i="1"/>
  <c r="B29" i="1"/>
  <c r="B21" i="1"/>
  <c r="D42" i="1"/>
  <c r="F42" i="1"/>
  <c r="P15" i="1"/>
  <c r="R14" i="1"/>
  <c r="S15" i="1"/>
  <c r="P16" i="1"/>
  <c r="R15" i="1"/>
  <c r="P17" i="1"/>
  <c r="R16" i="1"/>
  <c r="S16" i="1"/>
  <c r="S17" i="1"/>
  <c r="P18" i="1"/>
  <c r="R17" i="1"/>
  <c r="R18" i="1"/>
  <c r="S18" i="1"/>
</calcChain>
</file>

<file path=xl/sharedStrings.xml><?xml version="1.0" encoding="utf-8"?>
<sst xmlns="http://schemas.openxmlformats.org/spreadsheetml/2006/main" count="59" uniqueCount="49">
  <si>
    <t>Year</t>
  </si>
  <si>
    <t>Stock X</t>
  </si>
  <si>
    <t>Stock Y</t>
  </si>
  <si>
    <t>Market</t>
  </si>
  <si>
    <t>Percentage Returns</t>
  </si>
  <si>
    <t>Beta X:</t>
  </si>
  <si>
    <t>Beta Y:</t>
  </si>
  <si>
    <t>SML Analysis:</t>
  </si>
  <si>
    <t>Risk-free rate:</t>
  </si>
  <si>
    <t>Market return:</t>
  </si>
  <si>
    <t xml:space="preserve"> +</t>
  </si>
  <si>
    <t xml:space="preserve"> =</t>
  </si>
  <si>
    <t xml:space="preserve">   =   Predicted return for X.</t>
  </si>
  <si>
    <t xml:space="preserve">   =   Predicted return for Y.</t>
  </si>
  <si>
    <t>New Beta Y:</t>
  </si>
  <si>
    <t>Avg 1-5</t>
  </si>
  <si>
    <t>r(X)       = r(rf) +           b(r(Market) - r(fr))</t>
  </si>
  <si>
    <t>r(Y)       = r(rf) +           b(r(Market) - r(fr))</t>
  </si>
  <si>
    <t>New r(y):</t>
  </si>
  <si>
    <t xml:space="preserve">    From</t>
  </si>
  <si>
    <t xml:space="preserve">    below</t>
  </si>
  <si>
    <t>Could get betas by regression, but an easier way is to use the LINEST function.  Click fx &gt; Statistical &gt;</t>
  </si>
  <si>
    <t xml:space="preserve">Ending </t>
  </si>
  <si>
    <t>Price</t>
  </si>
  <si>
    <t>Dividend</t>
  </si>
  <si>
    <t xml:space="preserve">Total </t>
  </si>
  <si>
    <t>Income</t>
  </si>
  <si>
    <t>%</t>
  </si>
  <si>
    <t>Return</t>
  </si>
  <si>
    <t xml:space="preserve">Price   </t>
  </si>
  <si>
    <t>We could also use the statistical function RSQ to calculate the R-squares for the betas.</t>
  </si>
  <si>
    <t>For Y R-square dropped from 1.0 to .0029. This indicates that the beta, and the CAPM</t>
  </si>
  <si>
    <t>required return, are being measured with a lot of error. So, we cannot trust the accuracy</t>
  </si>
  <si>
    <t>of the new estimated required return.</t>
  </si>
  <si>
    <t xml:space="preserve">              Rate of Return Calculation</t>
  </si>
  <si>
    <t xml:space="preserve">              For the Market:</t>
  </si>
  <si>
    <t>Total $</t>
  </si>
  <si>
    <t>The following returns were earned on the market and on Stocks X and Y during the last 5 years:</t>
  </si>
  <si>
    <t>We use BOC Question 2-6 to illustrate some points about the CAPM, the SML, and Excel.  For additional</t>
  </si>
  <si>
    <t>information on Excel, see the Tool Kit for Chapter 2.</t>
  </si>
  <si>
    <t>LINEST and then follow the menu to get beta X = 0.69 and beta Y = 1.66.  Here's the completed dialog box for X.  You</t>
  </si>
  <si>
    <t>can use the data to find beta to Y as an exercise, and also to find the revised beta based on years 2-6.</t>
  </si>
  <si>
    <t>We can show the data in graph form; we provide graphs below.  To make the first chart, you would highlight the data</t>
  </si>
  <si>
    <t>range B13:D17.  Then click the chart icon.  Then click  "Scatter" and then click the box with lines and data point</t>
  </si>
  <si>
    <t>indicators.  Excel assumes the first column contains the X axis data.  When you click "Finish," you get a reasonably</t>
  </si>
  <si>
    <t>good graph, one that shows the essence of what we are driving at.  You could do some formatting, add labels, and make a</t>
  </si>
  <si>
    <t>prettier graph, like the one we show.  We will have more to say about graphs in other BOC models. We also show the</t>
  </si>
  <si>
    <t>charts on a separate tab to demonstrate that they can be embedded in a worksheet or shown separately.</t>
  </si>
  <si>
    <t>Worksheet for Chapter 2 BOC Questions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</si>
</sst>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0.0%"/>
    <numFmt numFmtId="165" formatCode="&quot;$&quot;#,##0.0"/>
    <numFmt numFmtId="166" formatCode="&quot;$&quot;#,##0.00"/>
    <numFmt numFmtId="167" formatCode="_(* #,##0.0000_);_(* \(#,##0.0000\);_(* &quot;-&quot;??_);_(@_)"/>
  </numFmts>
  <fonts count="5" x14ac:knownFonts="1">
    <font>
      <sz val="10"/>
      <name val="Times New Roman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b/>
      <sz val="10"/>
      <color indexed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164" fontId="2" fillId="0" borderId="0" xfId="2" applyNumberFormat="1" applyFont="1" applyAlignment="1"/>
    <xf numFmtId="164" fontId="2" fillId="0" borderId="0" xfId="2" quotePrefix="1" applyNumberFormat="1" applyFont="1" applyAlignment="1"/>
    <xf numFmtId="164" fontId="2" fillId="0" borderId="1" xfId="2" applyNumberFormat="1" applyFont="1" applyBorder="1" applyAlignment="1">
      <alignment horizontal="center"/>
    </xf>
    <xf numFmtId="164" fontId="2" fillId="0" borderId="0" xfId="2" applyNumberFormat="1" applyFont="1" applyBorder="1" applyAlignment="1">
      <alignment horizontal="center"/>
    </xf>
    <xf numFmtId="164" fontId="2" fillId="0" borderId="1" xfId="2" applyNumberFormat="1" applyFont="1" applyBorder="1" applyAlignment="1"/>
    <xf numFmtId="164" fontId="2" fillId="0" borderId="0" xfId="2" applyNumberFormat="1" applyFont="1" applyBorder="1" applyAlignment="1"/>
    <xf numFmtId="164" fontId="3" fillId="0" borderId="0" xfId="2" applyNumberFormat="1" applyFont="1" applyFill="1" applyBorder="1" applyAlignment="1">
      <alignment horizontal="centerContinuous"/>
    </xf>
    <xf numFmtId="164" fontId="2" fillId="0" borderId="0" xfId="2" applyNumberFormat="1" applyFont="1" applyFill="1" applyBorder="1" applyAlignment="1"/>
    <xf numFmtId="164" fontId="3" fillId="0" borderId="0" xfId="2" applyNumberFormat="1" applyFont="1" applyFill="1" applyBorder="1" applyAlignment="1">
      <alignment horizontal="center"/>
    </xf>
    <xf numFmtId="2" fontId="2" fillId="0" borderId="0" xfId="2" applyNumberFormat="1" applyFont="1" applyAlignment="1"/>
    <xf numFmtId="1" fontId="2" fillId="0" borderId="0" xfId="1" applyNumberFormat="1" applyFont="1" applyAlignment="1">
      <alignment horizontal="center"/>
    </xf>
    <xf numFmtId="1" fontId="2" fillId="2" borderId="0" xfId="1" applyNumberFormat="1" applyFont="1" applyFill="1" applyAlignment="1">
      <alignment horizontal="center"/>
    </xf>
    <xf numFmtId="2" fontId="2" fillId="0" borderId="0" xfId="2" applyNumberFormat="1" applyFont="1" applyBorder="1" applyAlignment="1"/>
    <xf numFmtId="164" fontId="2" fillId="0" borderId="0" xfId="2" applyNumberFormat="1" applyFont="1" applyFill="1" applyBorder="1" applyAlignment="1">
      <alignment horizontal="left"/>
    </xf>
    <xf numFmtId="43" fontId="2" fillId="0" borderId="0" xfId="1" applyFont="1" applyFill="1" applyBorder="1" applyAlignment="1">
      <alignment horizontal="left"/>
    </xf>
    <xf numFmtId="9" fontId="2" fillId="0" borderId="0" xfId="2" applyNumberFormat="1" applyFont="1" applyBorder="1" applyAlignment="1"/>
    <xf numFmtId="1" fontId="2" fillId="0" borderId="0" xfId="1" applyNumberFormat="1" applyFont="1" applyFill="1" applyAlignment="1">
      <alignment horizontal="center"/>
    </xf>
    <xf numFmtId="164" fontId="2" fillId="0" borderId="0" xfId="2" quotePrefix="1" applyNumberFormat="1" applyFont="1" applyAlignment="1">
      <alignment horizontal="left"/>
    </xf>
    <xf numFmtId="43" fontId="2" fillId="0" borderId="0" xfId="1" applyFont="1" applyAlignment="1"/>
    <xf numFmtId="164" fontId="4" fillId="0" borderId="0" xfId="2" applyNumberFormat="1" applyFont="1" applyAlignment="1"/>
    <xf numFmtId="43" fontId="2" fillId="0" borderId="0" xfId="1" quotePrefix="1" applyNumberFormat="1" applyFont="1" applyAlignment="1"/>
    <xf numFmtId="165" fontId="2" fillId="0" borderId="0" xfId="2" applyNumberFormat="1" applyFont="1" applyAlignment="1"/>
    <xf numFmtId="166" fontId="2" fillId="0" borderId="0" xfId="2" applyNumberFormat="1" applyFont="1" applyAlignment="1"/>
    <xf numFmtId="164" fontId="2" fillId="0" borderId="0" xfId="2" applyNumberFormat="1" applyFont="1" applyAlignment="1">
      <alignment horizontal="center"/>
    </xf>
    <xf numFmtId="9" fontId="2" fillId="0" borderId="0" xfId="2" applyNumberFormat="1" applyFont="1" applyFill="1" applyAlignment="1">
      <alignment horizontal="center"/>
    </xf>
    <xf numFmtId="9" fontId="2" fillId="0" borderId="0" xfId="2" applyNumberFormat="1" applyFont="1" applyAlignment="1">
      <alignment horizontal="center"/>
    </xf>
    <xf numFmtId="9" fontId="2" fillId="2" borderId="0" xfId="2" applyNumberFormat="1" applyFont="1" applyFill="1" applyAlignment="1">
      <alignment horizontal="center"/>
    </xf>
    <xf numFmtId="164" fontId="2" fillId="0" borderId="2" xfId="2" applyNumberFormat="1" applyFont="1" applyBorder="1" applyAlignment="1">
      <alignment horizontal="center"/>
    </xf>
    <xf numFmtId="164" fontId="2" fillId="0" borderId="0" xfId="2" applyNumberFormat="1" applyFont="1" applyAlignment="1">
      <alignment horizontal="right"/>
    </xf>
    <xf numFmtId="164" fontId="2" fillId="0" borderId="1" xfId="2" applyNumberFormat="1" applyFont="1" applyBorder="1" applyAlignment="1">
      <alignment horizontal="right"/>
    </xf>
    <xf numFmtId="164" fontId="2" fillId="3" borderId="0" xfId="2" applyNumberFormat="1" applyFont="1" applyFill="1" applyAlignment="1"/>
    <xf numFmtId="9" fontId="2" fillId="3" borderId="0" xfId="2" applyNumberFormat="1" applyFont="1" applyFill="1" applyAlignment="1">
      <alignment horizontal="center"/>
    </xf>
    <xf numFmtId="166" fontId="2" fillId="0" borderId="0" xfId="2" applyNumberFormat="1" applyFont="1" applyFill="1" applyAlignment="1"/>
    <xf numFmtId="166" fontId="2" fillId="0" borderId="0" xfId="2" applyNumberFormat="1" applyFont="1" applyFill="1" applyAlignment="1">
      <alignment horizontal="center"/>
    </xf>
    <xf numFmtId="165" fontId="2" fillId="0" borderId="0" xfId="2" applyNumberFormat="1" applyFont="1" applyFill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 indent="2"/>
    </xf>
    <xf numFmtId="167" fontId="2" fillId="0" borderId="0" xfId="1" applyNumberFormat="1" applyFont="1" applyAlignment="1">
      <alignment horizontal="left" indent="8"/>
    </xf>
    <xf numFmtId="9" fontId="2" fillId="0" borderId="0" xfId="0" applyNumberFormat="1" applyFont="1" applyAlignment="1">
      <alignment horizontal="left" indent="8"/>
    </xf>
    <xf numFmtId="0" fontId="2" fillId="0" borderId="0" xfId="0" applyFont="1" applyAlignment="1">
      <alignment horizontal="left" indent="8"/>
    </xf>
    <xf numFmtId="167" fontId="2" fillId="0" borderId="0" xfId="1" applyNumberFormat="1" applyFont="1"/>
    <xf numFmtId="14" fontId="2" fillId="0" borderId="0" xfId="2" applyNumberFormat="1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Beta Graph, Years 1-5 Only
</a:t>
            </a:r>
          </a:p>
        </c:rich>
      </c:tx>
      <c:layout>
        <c:manualLayout>
          <c:xMode val="edge"/>
          <c:yMode val="edge"/>
          <c:x val="0.24149752114319045"/>
          <c:y val="2.23214285714285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687133580242811"/>
          <c:y val="0.13392857142857142"/>
          <c:w val="0.66666888110145983"/>
          <c:h val="0.6473214285714286"/>
        </c:manualLayout>
      </c:layout>
      <c:scatterChart>
        <c:scatterStyle val="lineMarker"/>
        <c:varyColors val="0"/>
        <c:ser>
          <c:idx val="0"/>
          <c:order val="0"/>
          <c:tx>
            <c:v>X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'Main Model'!$B$13:$B$17</c:f>
              <c:numCache>
                <c:formatCode>0%</c:formatCode>
                <c:ptCount val="5"/>
                <c:pt idx="0">
                  <c:v>0.2</c:v>
                </c:pt>
                <c:pt idx="1">
                  <c:v>7.9999999999999974E-2</c:v>
                </c:pt>
                <c:pt idx="2">
                  <c:v>0.14999999999999988</c:v>
                </c:pt>
                <c:pt idx="3">
                  <c:v>-5.9999999999999915E-2</c:v>
                </c:pt>
                <c:pt idx="4">
                  <c:v>0.23000000000000009</c:v>
                </c:pt>
              </c:numCache>
            </c:numRef>
          </c:xVal>
          <c:yVal>
            <c:numRef>
              <c:f>'Main Model'!$C$13:$C$17</c:f>
              <c:numCache>
                <c:formatCode>0%</c:formatCode>
                <c:ptCount val="5"/>
                <c:pt idx="0">
                  <c:v>0.16</c:v>
                </c:pt>
                <c:pt idx="1">
                  <c:v>0.08</c:v>
                </c:pt>
                <c:pt idx="2">
                  <c:v>0.12</c:v>
                </c:pt>
                <c:pt idx="3">
                  <c:v>-0.02</c:v>
                </c:pt>
                <c:pt idx="4">
                  <c:v>0.18</c:v>
                </c:pt>
              </c:numCache>
            </c:numRef>
          </c:yVal>
          <c:smooth val="0"/>
        </c:ser>
        <c:ser>
          <c:idx val="2"/>
          <c:order val="1"/>
          <c:tx>
            <c:v>Y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'Main Model'!$B$13:$B$17</c:f>
              <c:numCache>
                <c:formatCode>0%</c:formatCode>
                <c:ptCount val="5"/>
                <c:pt idx="0">
                  <c:v>0.2</c:v>
                </c:pt>
                <c:pt idx="1">
                  <c:v>7.9999999999999974E-2</c:v>
                </c:pt>
                <c:pt idx="2">
                  <c:v>0.14999999999999988</c:v>
                </c:pt>
                <c:pt idx="3">
                  <c:v>-5.9999999999999915E-2</c:v>
                </c:pt>
                <c:pt idx="4">
                  <c:v>0.23000000000000009</c:v>
                </c:pt>
              </c:numCache>
            </c:numRef>
          </c:xVal>
          <c:yVal>
            <c:numRef>
              <c:f>'Main Model'!$D$13:$D$17</c:f>
              <c:numCache>
                <c:formatCode>0%</c:formatCode>
                <c:ptCount val="5"/>
                <c:pt idx="0">
                  <c:v>0.28000000000000003</c:v>
                </c:pt>
                <c:pt idx="1">
                  <c:v>0.08</c:v>
                </c:pt>
                <c:pt idx="2">
                  <c:v>0.2</c:v>
                </c:pt>
                <c:pt idx="3">
                  <c:v>-0.15</c:v>
                </c:pt>
                <c:pt idx="4">
                  <c:v>0.33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82640"/>
        <c:axId val="204783032"/>
      </c:scatterChart>
      <c:valAx>
        <c:axId val="204782640"/>
        <c:scaling>
          <c:orientation val="minMax"/>
          <c:max val="0.4"/>
          <c:min val="-0.1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Market Return (%)</a:t>
                </a:r>
              </a:p>
            </c:rich>
          </c:tx>
          <c:layout>
            <c:manualLayout>
              <c:xMode val="edge"/>
              <c:yMode val="edge"/>
              <c:x val="0.33673592884222808"/>
              <c:y val="0.879464285714285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04783032"/>
        <c:crosses val="autoZero"/>
        <c:crossBetween val="midCat"/>
        <c:majorUnit val="0.1"/>
        <c:minorUnit val="0.02"/>
      </c:valAx>
      <c:valAx>
        <c:axId val="204783032"/>
        <c:scaling>
          <c:orientation val="minMax"/>
          <c:max val="0.4"/>
          <c:min val="-0.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Stock Return (%)</a:t>
                </a:r>
              </a:p>
            </c:rich>
          </c:tx>
          <c:layout>
            <c:manualLayout>
              <c:xMode val="edge"/>
              <c:yMode val="edge"/>
              <c:x val="1.7006780402449694E-2"/>
              <c:y val="0.2232142857142857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out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04782640"/>
        <c:crosses val="autoZero"/>
        <c:crossBetween val="midCat"/>
        <c:minorUnit val="0.1"/>
      </c:valAx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8367563429571299"/>
          <c:y val="0.16964285714285715"/>
          <c:w val="8.8435768445610963E-2"/>
          <c:h val="0.1741071428571428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5" footer="0.5"/>
    <c:pageSetup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Beta Graph, Years 2-6</a:t>
            </a:r>
          </a:p>
        </c:rich>
      </c:tx>
      <c:layout>
        <c:manualLayout>
          <c:xMode val="edge"/>
          <c:yMode val="edge"/>
          <c:x val="0.35700975941334367"/>
          <c:y val="3.74531835205992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308430662630204"/>
          <c:y val="0.18726660253760877"/>
          <c:w val="0.66915948922996604"/>
          <c:h val="0.50561982685154372"/>
        </c:manualLayout>
      </c:layout>
      <c:scatterChart>
        <c:scatterStyle val="lineMarker"/>
        <c:varyColors val="0"/>
        <c:ser>
          <c:idx val="0"/>
          <c:order val="0"/>
          <c:tx>
            <c:v>X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38100">
                <a:solidFill>
                  <a:srgbClr val="FF0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'Main Model'!$B$14:$B$18</c:f>
              <c:numCache>
                <c:formatCode>0%</c:formatCode>
                <c:ptCount val="5"/>
                <c:pt idx="0">
                  <c:v>7.9999999999999974E-2</c:v>
                </c:pt>
                <c:pt idx="1">
                  <c:v>0.14999999999999988</c:v>
                </c:pt>
                <c:pt idx="2">
                  <c:v>-5.9999999999999915E-2</c:v>
                </c:pt>
                <c:pt idx="3">
                  <c:v>0.23000000000000009</c:v>
                </c:pt>
                <c:pt idx="4">
                  <c:v>0.19999999999999996</c:v>
                </c:pt>
              </c:numCache>
            </c:numRef>
          </c:xVal>
          <c:yVal>
            <c:numRef>
              <c:f>'Main Model'!$C$14:$C$18</c:f>
              <c:numCache>
                <c:formatCode>0%</c:formatCode>
                <c:ptCount val="5"/>
                <c:pt idx="0">
                  <c:v>0.08</c:v>
                </c:pt>
                <c:pt idx="1">
                  <c:v>0.12</c:v>
                </c:pt>
                <c:pt idx="2">
                  <c:v>-0.02</c:v>
                </c:pt>
                <c:pt idx="3">
                  <c:v>0.18</c:v>
                </c:pt>
                <c:pt idx="4">
                  <c:v>0.16</c:v>
                </c:pt>
              </c:numCache>
            </c:numRef>
          </c:yVal>
          <c:smooth val="0"/>
        </c:ser>
        <c:ser>
          <c:idx val="1"/>
          <c:order val="1"/>
          <c:tx>
            <c:v>Y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38100">
                <a:solidFill>
                  <a:srgbClr val="3366FF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'Main Model'!$B$14:$B$18</c:f>
              <c:numCache>
                <c:formatCode>0%</c:formatCode>
                <c:ptCount val="5"/>
                <c:pt idx="0">
                  <c:v>7.9999999999999974E-2</c:v>
                </c:pt>
                <c:pt idx="1">
                  <c:v>0.14999999999999988</c:v>
                </c:pt>
                <c:pt idx="2">
                  <c:v>-5.9999999999999915E-2</c:v>
                </c:pt>
                <c:pt idx="3">
                  <c:v>0.23000000000000009</c:v>
                </c:pt>
                <c:pt idx="4">
                  <c:v>0.19999999999999996</c:v>
                </c:pt>
              </c:numCache>
            </c:numRef>
          </c:xVal>
          <c:yVal>
            <c:numRef>
              <c:f>'Main Model'!$D$14:$D$18</c:f>
              <c:numCache>
                <c:formatCode>0%</c:formatCode>
                <c:ptCount val="5"/>
                <c:pt idx="0">
                  <c:v>0.08</c:v>
                </c:pt>
                <c:pt idx="1">
                  <c:v>0.2</c:v>
                </c:pt>
                <c:pt idx="2">
                  <c:v>-0.15</c:v>
                </c:pt>
                <c:pt idx="3">
                  <c:v>0.33</c:v>
                </c:pt>
                <c:pt idx="4">
                  <c:v>-0.7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83816"/>
        <c:axId val="204784208"/>
      </c:scatterChart>
      <c:valAx>
        <c:axId val="204783816"/>
        <c:scaling>
          <c:orientation val="minMax"/>
        </c:scaling>
        <c:delete val="0"/>
        <c:axPos val="b"/>
        <c:numFmt formatCode="0%" sourceLinked="1"/>
        <c:majorTickMark val="none"/>
        <c:minorTickMark val="cross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04784208"/>
        <c:crosses val="autoZero"/>
        <c:crossBetween val="midCat"/>
        <c:minorUnit val="0.1"/>
      </c:valAx>
      <c:valAx>
        <c:axId val="204784208"/>
        <c:scaling>
          <c:orientation val="minMax"/>
        </c:scaling>
        <c:delete val="0"/>
        <c:axPos val="l"/>
        <c:numFmt formatCode="0%" sourceLinked="1"/>
        <c:majorTickMark val="none"/>
        <c:minorTickMark val="cross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04783816"/>
        <c:crosses val="autoZero"/>
        <c:crossBetween val="midCat"/>
        <c:minorUnit val="0.2"/>
      </c:valAx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46915936075098363"/>
          <c:y val="0.5580544005033079"/>
          <c:w val="6.5420716550317781E-2"/>
          <c:h val="0.18352138566948795"/>
        </c:manualLayout>
      </c:layout>
      <c:overlay val="0"/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Beta Graph, Years 1-5 Only
</a:t>
            </a:r>
          </a:p>
        </c:rich>
      </c:tx>
      <c:layout>
        <c:manualLayout>
          <c:xMode val="edge"/>
          <c:yMode val="edge"/>
          <c:x val="0.31716416580002971"/>
          <c:y val="2.22222222222222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470149253731344"/>
          <c:y val="0.16000069444745854"/>
          <c:w val="0.69962686567164178"/>
          <c:h val="0.59111367670866632"/>
        </c:manualLayout>
      </c:layout>
      <c:scatterChart>
        <c:scatterStyle val="lineMarker"/>
        <c:varyColors val="0"/>
        <c:ser>
          <c:idx val="0"/>
          <c:order val="0"/>
          <c:tx>
            <c:v>X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'Main Model'!$B$13:$B$17</c:f>
              <c:numCache>
                <c:formatCode>0%</c:formatCode>
                <c:ptCount val="5"/>
                <c:pt idx="0">
                  <c:v>0.2</c:v>
                </c:pt>
                <c:pt idx="1">
                  <c:v>7.9999999999999974E-2</c:v>
                </c:pt>
                <c:pt idx="2">
                  <c:v>0.14999999999999988</c:v>
                </c:pt>
                <c:pt idx="3">
                  <c:v>-5.9999999999999915E-2</c:v>
                </c:pt>
                <c:pt idx="4">
                  <c:v>0.23000000000000009</c:v>
                </c:pt>
              </c:numCache>
            </c:numRef>
          </c:xVal>
          <c:yVal>
            <c:numRef>
              <c:f>'Main Model'!$C$13:$C$17</c:f>
              <c:numCache>
                <c:formatCode>0%</c:formatCode>
                <c:ptCount val="5"/>
                <c:pt idx="0">
                  <c:v>0.16</c:v>
                </c:pt>
                <c:pt idx="1">
                  <c:v>0.08</c:v>
                </c:pt>
                <c:pt idx="2">
                  <c:v>0.12</c:v>
                </c:pt>
                <c:pt idx="3">
                  <c:v>-0.02</c:v>
                </c:pt>
                <c:pt idx="4">
                  <c:v>0.18</c:v>
                </c:pt>
              </c:numCache>
            </c:numRef>
          </c:yVal>
          <c:smooth val="0"/>
        </c:ser>
        <c:ser>
          <c:idx val="2"/>
          <c:order val="1"/>
          <c:tx>
            <c:v>Y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'Main Model'!$B$13:$B$17</c:f>
              <c:numCache>
                <c:formatCode>0%</c:formatCode>
                <c:ptCount val="5"/>
                <c:pt idx="0">
                  <c:v>0.2</c:v>
                </c:pt>
                <c:pt idx="1">
                  <c:v>7.9999999999999974E-2</c:v>
                </c:pt>
                <c:pt idx="2">
                  <c:v>0.14999999999999988</c:v>
                </c:pt>
                <c:pt idx="3">
                  <c:v>-5.9999999999999915E-2</c:v>
                </c:pt>
                <c:pt idx="4">
                  <c:v>0.23000000000000009</c:v>
                </c:pt>
              </c:numCache>
            </c:numRef>
          </c:xVal>
          <c:yVal>
            <c:numRef>
              <c:f>'Main Model'!$D$13:$D$17</c:f>
              <c:numCache>
                <c:formatCode>0%</c:formatCode>
                <c:ptCount val="5"/>
                <c:pt idx="0">
                  <c:v>0.28000000000000003</c:v>
                </c:pt>
                <c:pt idx="1">
                  <c:v>0.08</c:v>
                </c:pt>
                <c:pt idx="2">
                  <c:v>0.2</c:v>
                </c:pt>
                <c:pt idx="3">
                  <c:v>-0.15</c:v>
                </c:pt>
                <c:pt idx="4">
                  <c:v>0.33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84992"/>
        <c:axId val="258067128"/>
      </c:scatterChart>
      <c:valAx>
        <c:axId val="204784992"/>
        <c:scaling>
          <c:orientation val="minMax"/>
          <c:max val="0.4"/>
          <c:min val="-0.1"/>
        </c:scaling>
        <c:delete val="0"/>
        <c:axPos val="b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Market Return (%)</a:t>
                </a:r>
              </a:p>
            </c:rich>
          </c:tx>
          <c:layout>
            <c:manualLayout>
              <c:xMode val="edge"/>
              <c:yMode val="edge"/>
              <c:x val="0.42723874610013374"/>
              <c:y val="0.8711148439778361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58067128"/>
        <c:crosses val="autoZero"/>
        <c:crossBetween val="midCat"/>
        <c:majorUnit val="0.1"/>
        <c:minorUnit val="0.02"/>
      </c:valAx>
      <c:valAx>
        <c:axId val="258067128"/>
        <c:scaling>
          <c:orientation val="minMax"/>
          <c:max val="0.4"/>
          <c:min val="-0.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Stock Return (%)</a:t>
                </a:r>
              </a:p>
            </c:rich>
          </c:tx>
          <c:layout>
            <c:manualLayout>
              <c:xMode val="edge"/>
              <c:yMode val="edge"/>
              <c:x val="1.6790967166839994E-2"/>
              <c:y val="0.2533342665500145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out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04784992"/>
        <c:crosses val="autoZero"/>
        <c:crossBetween val="midCat"/>
        <c:minorUnit val="0.1"/>
      </c:valAx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2388055266676576"/>
          <c:y val="0.16888982210557013"/>
          <c:w val="6.3432872777695271E-2"/>
          <c:h val="0.2088898221055701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7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Beta Graph, Years 1-5 Only
</a:t>
            </a:r>
          </a:p>
        </c:rich>
      </c:tx>
      <c:layout>
        <c:manualLayout>
          <c:xMode val="edge"/>
          <c:yMode val="edge"/>
          <c:x val="0.24149752114319045"/>
          <c:y val="2.23214285714285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687133580242825"/>
          <c:y val="0.13392857142857137"/>
          <c:w val="0.66666888110145983"/>
          <c:h val="0.64732142857142883"/>
        </c:manualLayout>
      </c:layout>
      <c:scatterChart>
        <c:scatterStyle val="lineMarker"/>
        <c:varyColors val="0"/>
        <c:ser>
          <c:idx val="0"/>
          <c:order val="0"/>
          <c:tx>
            <c:v>X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'Main Model'!$B$13:$B$17</c:f>
              <c:numCache>
                <c:formatCode>0%</c:formatCode>
                <c:ptCount val="5"/>
                <c:pt idx="0">
                  <c:v>0.2</c:v>
                </c:pt>
                <c:pt idx="1">
                  <c:v>7.9999999999999974E-2</c:v>
                </c:pt>
                <c:pt idx="2">
                  <c:v>0.14999999999999988</c:v>
                </c:pt>
                <c:pt idx="3">
                  <c:v>-5.9999999999999915E-2</c:v>
                </c:pt>
                <c:pt idx="4">
                  <c:v>0.23000000000000009</c:v>
                </c:pt>
              </c:numCache>
            </c:numRef>
          </c:xVal>
          <c:yVal>
            <c:numRef>
              <c:f>'Main Model'!$C$13:$C$17</c:f>
              <c:numCache>
                <c:formatCode>0%</c:formatCode>
                <c:ptCount val="5"/>
                <c:pt idx="0">
                  <c:v>0.16</c:v>
                </c:pt>
                <c:pt idx="1">
                  <c:v>0.08</c:v>
                </c:pt>
                <c:pt idx="2">
                  <c:v>0.12</c:v>
                </c:pt>
                <c:pt idx="3">
                  <c:v>-0.02</c:v>
                </c:pt>
                <c:pt idx="4">
                  <c:v>0.18</c:v>
                </c:pt>
              </c:numCache>
            </c:numRef>
          </c:yVal>
          <c:smooth val="0"/>
        </c:ser>
        <c:ser>
          <c:idx val="2"/>
          <c:order val="1"/>
          <c:tx>
            <c:v>Y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'Main Model'!$B$13:$B$17</c:f>
              <c:numCache>
                <c:formatCode>0%</c:formatCode>
                <c:ptCount val="5"/>
                <c:pt idx="0">
                  <c:v>0.2</c:v>
                </c:pt>
                <c:pt idx="1">
                  <c:v>7.9999999999999974E-2</c:v>
                </c:pt>
                <c:pt idx="2">
                  <c:v>0.14999999999999988</c:v>
                </c:pt>
                <c:pt idx="3">
                  <c:v>-5.9999999999999915E-2</c:v>
                </c:pt>
                <c:pt idx="4">
                  <c:v>0.23000000000000009</c:v>
                </c:pt>
              </c:numCache>
            </c:numRef>
          </c:xVal>
          <c:yVal>
            <c:numRef>
              <c:f>'Main Model'!$D$13:$D$17</c:f>
              <c:numCache>
                <c:formatCode>0%</c:formatCode>
                <c:ptCount val="5"/>
                <c:pt idx="0">
                  <c:v>0.28000000000000003</c:v>
                </c:pt>
                <c:pt idx="1">
                  <c:v>0.08</c:v>
                </c:pt>
                <c:pt idx="2">
                  <c:v>0.2</c:v>
                </c:pt>
                <c:pt idx="3">
                  <c:v>-0.15</c:v>
                </c:pt>
                <c:pt idx="4">
                  <c:v>0.33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067912"/>
        <c:axId val="258068304"/>
      </c:scatterChart>
      <c:valAx>
        <c:axId val="258067912"/>
        <c:scaling>
          <c:orientation val="minMax"/>
          <c:max val="0.4"/>
          <c:min val="-0.1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Market Return (%)</a:t>
                </a:r>
              </a:p>
            </c:rich>
          </c:tx>
          <c:layout>
            <c:manualLayout>
              <c:xMode val="edge"/>
              <c:yMode val="edge"/>
              <c:x val="0.33673592884222808"/>
              <c:y val="0.879464285714285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58068304"/>
        <c:crosses val="autoZero"/>
        <c:crossBetween val="midCat"/>
        <c:majorUnit val="0.1"/>
        <c:minorUnit val="2.0000000000000007E-2"/>
      </c:valAx>
      <c:valAx>
        <c:axId val="258068304"/>
        <c:scaling>
          <c:orientation val="minMax"/>
          <c:max val="0.4"/>
          <c:min val="-0.30000000000000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Stock Return (%)</a:t>
                </a:r>
              </a:p>
            </c:rich>
          </c:tx>
          <c:layout>
            <c:manualLayout>
              <c:xMode val="edge"/>
              <c:yMode val="edge"/>
              <c:x val="1.7006780402449694E-2"/>
              <c:y val="0.2232142857142857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out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58067912"/>
        <c:crosses val="autoZero"/>
        <c:crossBetween val="midCat"/>
        <c:minorUnit val="0.1"/>
      </c:valAx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8367563429571299"/>
          <c:y val="0.16964285714285715"/>
          <c:w val="8.8435768445610963E-2"/>
          <c:h val="0.1741071428571428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Beta Graph, Years 1-5 Only
</a:t>
            </a:r>
          </a:p>
        </c:rich>
      </c:tx>
      <c:layout>
        <c:manualLayout>
          <c:xMode val="edge"/>
          <c:yMode val="edge"/>
          <c:x val="0.24149752114319045"/>
          <c:y val="2.23214285714285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687133580242825"/>
          <c:y val="0.13392857142857137"/>
          <c:w val="0.66666888110145983"/>
          <c:h val="0.64732142857142883"/>
        </c:manualLayout>
      </c:layout>
      <c:scatterChart>
        <c:scatterStyle val="lineMarker"/>
        <c:varyColors val="0"/>
        <c:ser>
          <c:idx val="0"/>
          <c:order val="0"/>
          <c:tx>
            <c:v>X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'Main Model'!$B$13:$B$17</c:f>
              <c:numCache>
                <c:formatCode>0%</c:formatCode>
                <c:ptCount val="5"/>
                <c:pt idx="0">
                  <c:v>0.2</c:v>
                </c:pt>
                <c:pt idx="1">
                  <c:v>7.9999999999999974E-2</c:v>
                </c:pt>
                <c:pt idx="2">
                  <c:v>0.14999999999999988</c:v>
                </c:pt>
                <c:pt idx="3">
                  <c:v>-5.9999999999999915E-2</c:v>
                </c:pt>
                <c:pt idx="4">
                  <c:v>0.23000000000000009</c:v>
                </c:pt>
              </c:numCache>
            </c:numRef>
          </c:xVal>
          <c:yVal>
            <c:numRef>
              <c:f>'Main Model'!$C$13:$C$17</c:f>
              <c:numCache>
                <c:formatCode>0%</c:formatCode>
                <c:ptCount val="5"/>
                <c:pt idx="0">
                  <c:v>0.16</c:v>
                </c:pt>
                <c:pt idx="1">
                  <c:v>0.08</c:v>
                </c:pt>
                <c:pt idx="2">
                  <c:v>0.12</c:v>
                </c:pt>
                <c:pt idx="3">
                  <c:v>-0.02</c:v>
                </c:pt>
                <c:pt idx="4">
                  <c:v>0.18</c:v>
                </c:pt>
              </c:numCache>
            </c:numRef>
          </c:yVal>
          <c:smooth val="0"/>
        </c:ser>
        <c:ser>
          <c:idx val="2"/>
          <c:order val="1"/>
          <c:tx>
            <c:v>Y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'Main Model'!$B$13:$B$17</c:f>
              <c:numCache>
                <c:formatCode>0%</c:formatCode>
                <c:ptCount val="5"/>
                <c:pt idx="0">
                  <c:v>0.2</c:v>
                </c:pt>
                <c:pt idx="1">
                  <c:v>7.9999999999999974E-2</c:v>
                </c:pt>
                <c:pt idx="2">
                  <c:v>0.14999999999999988</c:v>
                </c:pt>
                <c:pt idx="3">
                  <c:v>-5.9999999999999915E-2</c:v>
                </c:pt>
                <c:pt idx="4">
                  <c:v>0.23000000000000009</c:v>
                </c:pt>
              </c:numCache>
            </c:numRef>
          </c:xVal>
          <c:yVal>
            <c:numRef>
              <c:f>'Main Model'!$D$13:$D$17</c:f>
              <c:numCache>
                <c:formatCode>0%</c:formatCode>
                <c:ptCount val="5"/>
                <c:pt idx="0">
                  <c:v>0.28000000000000003</c:v>
                </c:pt>
                <c:pt idx="1">
                  <c:v>0.08</c:v>
                </c:pt>
                <c:pt idx="2">
                  <c:v>0.2</c:v>
                </c:pt>
                <c:pt idx="3">
                  <c:v>-0.15</c:v>
                </c:pt>
                <c:pt idx="4">
                  <c:v>0.33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069088"/>
        <c:axId val="258069480"/>
      </c:scatterChart>
      <c:valAx>
        <c:axId val="258069088"/>
        <c:scaling>
          <c:orientation val="minMax"/>
          <c:max val="0.4"/>
          <c:min val="-0.1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Market Return (%)</a:t>
                </a:r>
              </a:p>
            </c:rich>
          </c:tx>
          <c:layout>
            <c:manualLayout>
              <c:xMode val="edge"/>
              <c:yMode val="edge"/>
              <c:x val="0.33673592884222808"/>
              <c:y val="0.879464285714285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58069480"/>
        <c:crosses val="autoZero"/>
        <c:crossBetween val="midCat"/>
        <c:majorUnit val="0.1"/>
        <c:minorUnit val="2.0000000000000007E-2"/>
      </c:valAx>
      <c:valAx>
        <c:axId val="258069480"/>
        <c:scaling>
          <c:orientation val="minMax"/>
          <c:max val="0.4"/>
          <c:min val="-0.30000000000000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Stock Return (%)</a:t>
                </a:r>
              </a:p>
            </c:rich>
          </c:tx>
          <c:layout>
            <c:manualLayout>
              <c:xMode val="edge"/>
              <c:yMode val="edge"/>
              <c:x val="1.7006780402449694E-2"/>
              <c:y val="0.2232142857142857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out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58069088"/>
        <c:crosses val="autoZero"/>
        <c:crossBetween val="midCat"/>
        <c:minorUnit val="0.1"/>
      </c:valAx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8367563429571299"/>
          <c:y val="0.16964285714285715"/>
          <c:w val="8.8435768445610963E-2"/>
          <c:h val="0.1741071428571428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Beta Graph, Years 1-5 Only
</a:t>
            </a:r>
          </a:p>
        </c:rich>
      </c:tx>
      <c:layout>
        <c:manualLayout>
          <c:xMode val="edge"/>
          <c:yMode val="edge"/>
          <c:x val="0.24149752114319045"/>
          <c:y val="2.23214285714285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687133580242836"/>
          <c:y val="0.13392857142857137"/>
          <c:w val="0.66666888110145983"/>
          <c:h val="0.64732142857142905"/>
        </c:manualLayout>
      </c:layout>
      <c:scatterChart>
        <c:scatterStyle val="lineMarker"/>
        <c:varyColors val="0"/>
        <c:ser>
          <c:idx val="0"/>
          <c:order val="0"/>
          <c:tx>
            <c:v>X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'Main Model'!$B$13:$B$17</c:f>
              <c:numCache>
                <c:formatCode>0%</c:formatCode>
                <c:ptCount val="5"/>
                <c:pt idx="0">
                  <c:v>0.2</c:v>
                </c:pt>
                <c:pt idx="1">
                  <c:v>7.9999999999999974E-2</c:v>
                </c:pt>
                <c:pt idx="2">
                  <c:v>0.14999999999999988</c:v>
                </c:pt>
                <c:pt idx="3">
                  <c:v>-5.9999999999999915E-2</c:v>
                </c:pt>
                <c:pt idx="4">
                  <c:v>0.23000000000000009</c:v>
                </c:pt>
              </c:numCache>
            </c:numRef>
          </c:xVal>
          <c:yVal>
            <c:numRef>
              <c:f>'Main Model'!$C$13:$C$17</c:f>
              <c:numCache>
                <c:formatCode>0%</c:formatCode>
                <c:ptCount val="5"/>
                <c:pt idx="0">
                  <c:v>0.16</c:v>
                </c:pt>
                <c:pt idx="1">
                  <c:v>0.08</c:v>
                </c:pt>
                <c:pt idx="2">
                  <c:v>0.12</c:v>
                </c:pt>
                <c:pt idx="3">
                  <c:v>-0.02</c:v>
                </c:pt>
                <c:pt idx="4">
                  <c:v>0.18</c:v>
                </c:pt>
              </c:numCache>
            </c:numRef>
          </c:yVal>
          <c:smooth val="0"/>
        </c:ser>
        <c:ser>
          <c:idx val="2"/>
          <c:order val="1"/>
          <c:tx>
            <c:v>Y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'Main Model'!$B$13:$B$17</c:f>
              <c:numCache>
                <c:formatCode>0%</c:formatCode>
                <c:ptCount val="5"/>
                <c:pt idx="0">
                  <c:v>0.2</c:v>
                </c:pt>
                <c:pt idx="1">
                  <c:v>7.9999999999999974E-2</c:v>
                </c:pt>
                <c:pt idx="2">
                  <c:v>0.14999999999999988</c:v>
                </c:pt>
                <c:pt idx="3">
                  <c:v>-5.9999999999999915E-2</c:v>
                </c:pt>
                <c:pt idx="4">
                  <c:v>0.23000000000000009</c:v>
                </c:pt>
              </c:numCache>
            </c:numRef>
          </c:xVal>
          <c:yVal>
            <c:numRef>
              <c:f>'Main Model'!$D$13:$D$17</c:f>
              <c:numCache>
                <c:formatCode>0%</c:formatCode>
                <c:ptCount val="5"/>
                <c:pt idx="0">
                  <c:v>0.28000000000000003</c:v>
                </c:pt>
                <c:pt idx="1">
                  <c:v>0.08</c:v>
                </c:pt>
                <c:pt idx="2">
                  <c:v>0.2</c:v>
                </c:pt>
                <c:pt idx="3">
                  <c:v>-0.15</c:v>
                </c:pt>
                <c:pt idx="4">
                  <c:v>0.33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070656"/>
        <c:axId val="258330576"/>
      </c:scatterChart>
      <c:valAx>
        <c:axId val="258070656"/>
        <c:scaling>
          <c:orientation val="minMax"/>
          <c:max val="0.4"/>
          <c:min val="-0.1"/>
        </c:scaling>
        <c:delete val="0"/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Market Return (%)</a:t>
                </a:r>
              </a:p>
            </c:rich>
          </c:tx>
          <c:layout>
            <c:manualLayout>
              <c:xMode val="edge"/>
              <c:yMode val="edge"/>
              <c:x val="0.33673592884222808"/>
              <c:y val="0.879464285714285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58330576"/>
        <c:crosses val="autoZero"/>
        <c:crossBetween val="midCat"/>
        <c:majorUnit val="0.1"/>
        <c:minorUnit val="2.0000000000000011E-2"/>
      </c:valAx>
      <c:valAx>
        <c:axId val="258330576"/>
        <c:scaling>
          <c:orientation val="minMax"/>
          <c:max val="0.4"/>
          <c:min val="-0.3000000000000002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Stock Return (%)</a:t>
                </a:r>
              </a:p>
            </c:rich>
          </c:tx>
          <c:layout>
            <c:manualLayout>
              <c:xMode val="edge"/>
              <c:yMode val="edge"/>
              <c:x val="1.7006780402449694E-2"/>
              <c:y val="0.2232142857142857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out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58070656"/>
        <c:crosses val="autoZero"/>
        <c:crossBetween val="midCat"/>
        <c:minorUnit val="0.1"/>
      </c:valAx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8367563429571299"/>
          <c:y val="0.16964285714285715"/>
          <c:w val="8.8435768445610963E-2"/>
          <c:h val="0.1741071428571428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Beta Graph, Years 1-5</a:t>
            </a:r>
          </a:p>
        </c:rich>
      </c:tx>
      <c:layout>
        <c:manualLayout>
          <c:xMode val="edge"/>
          <c:yMode val="edge"/>
          <c:x val="0.3188075802451299"/>
          <c:y val="0.0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990841356572262"/>
          <c:y val="0.14400028125054931"/>
          <c:w val="0.72706503443170611"/>
          <c:h val="0.65200127343998715"/>
        </c:manualLayout>
      </c:layout>
      <c:scatterChart>
        <c:scatterStyle val="lineMarker"/>
        <c:varyColors val="0"/>
        <c:ser>
          <c:idx val="0"/>
          <c:order val="0"/>
          <c:tx>
            <c:v>X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'Main Model'!$B$13:$B$17</c:f>
              <c:numCache>
                <c:formatCode>0%</c:formatCode>
                <c:ptCount val="5"/>
                <c:pt idx="0">
                  <c:v>0.2</c:v>
                </c:pt>
                <c:pt idx="1">
                  <c:v>7.9999999999999974E-2</c:v>
                </c:pt>
                <c:pt idx="2">
                  <c:v>0.14999999999999988</c:v>
                </c:pt>
                <c:pt idx="3">
                  <c:v>-5.9999999999999915E-2</c:v>
                </c:pt>
                <c:pt idx="4">
                  <c:v>0.23000000000000009</c:v>
                </c:pt>
              </c:numCache>
            </c:numRef>
          </c:xVal>
          <c:yVal>
            <c:numRef>
              <c:f>'Main Model'!$C$13:$C$17</c:f>
              <c:numCache>
                <c:formatCode>0%</c:formatCode>
                <c:ptCount val="5"/>
                <c:pt idx="0">
                  <c:v>0.16</c:v>
                </c:pt>
                <c:pt idx="1">
                  <c:v>0.08</c:v>
                </c:pt>
                <c:pt idx="2">
                  <c:v>0.12</c:v>
                </c:pt>
                <c:pt idx="3">
                  <c:v>-0.02</c:v>
                </c:pt>
                <c:pt idx="4">
                  <c:v>0.18</c:v>
                </c:pt>
              </c:numCache>
            </c:numRef>
          </c:yVal>
          <c:smooth val="0"/>
        </c:ser>
        <c:ser>
          <c:idx val="2"/>
          <c:order val="1"/>
          <c:tx>
            <c:v>Y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FF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'Main Model'!$B$13:$B$17</c:f>
              <c:numCache>
                <c:formatCode>0%</c:formatCode>
                <c:ptCount val="5"/>
                <c:pt idx="0">
                  <c:v>0.2</c:v>
                </c:pt>
                <c:pt idx="1">
                  <c:v>7.9999999999999974E-2</c:v>
                </c:pt>
                <c:pt idx="2">
                  <c:v>0.14999999999999988</c:v>
                </c:pt>
                <c:pt idx="3">
                  <c:v>-5.9999999999999915E-2</c:v>
                </c:pt>
                <c:pt idx="4">
                  <c:v>0.23000000000000009</c:v>
                </c:pt>
              </c:numCache>
            </c:numRef>
          </c:xVal>
          <c:yVal>
            <c:numRef>
              <c:f>'Main Model'!$D$13:$D$17</c:f>
              <c:numCache>
                <c:formatCode>0%</c:formatCode>
                <c:ptCount val="5"/>
                <c:pt idx="0">
                  <c:v>0.28000000000000003</c:v>
                </c:pt>
                <c:pt idx="1">
                  <c:v>0.08</c:v>
                </c:pt>
                <c:pt idx="2">
                  <c:v>0.2</c:v>
                </c:pt>
                <c:pt idx="3">
                  <c:v>-0.15</c:v>
                </c:pt>
                <c:pt idx="4">
                  <c:v>0.33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331360"/>
        <c:axId val="258331752"/>
      </c:scatterChart>
      <c:valAx>
        <c:axId val="258331360"/>
        <c:scaling>
          <c:orientation val="minMax"/>
          <c:max val="0.4"/>
          <c:min val="-0.1"/>
        </c:scaling>
        <c:delete val="0"/>
        <c:axPos val="b"/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Market Return (%)</a:t>
                </a:r>
              </a:p>
            </c:rich>
          </c:tx>
          <c:layout>
            <c:manualLayout>
              <c:xMode val="edge"/>
              <c:yMode val="edge"/>
              <c:x val="0.35779864672879191"/>
              <c:y val="0.884001679790026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58331752"/>
        <c:crosses val="autoZero"/>
        <c:crossBetween val="midCat"/>
        <c:majorUnit val="0.1"/>
        <c:minorUnit val="0.02"/>
      </c:valAx>
      <c:valAx>
        <c:axId val="258331752"/>
        <c:scaling>
          <c:orientation val="minMax"/>
          <c:max val="0.4"/>
          <c:min val="-0.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Stock Return (%)</a:t>
                </a:r>
              </a:p>
            </c:rich>
          </c:tx>
          <c:layout>
            <c:manualLayout>
              <c:xMode val="edge"/>
              <c:yMode val="edge"/>
              <c:x val="1.1467889908256881E-2"/>
              <c:y val="0.2280004199475065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out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58331360"/>
        <c:crosses val="autoZero"/>
        <c:crossBetween val="midCat"/>
        <c:minorUnit val="0.1"/>
      </c:valAx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0642274073538969"/>
          <c:y val="0.16800041994750656"/>
          <c:w val="7.7981651376146766E-2"/>
          <c:h val="0.1880004199475065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7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Beta Graph, Years 2-6</a:t>
            </a:r>
          </a:p>
        </c:rich>
      </c:tx>
      <c:layout>
        <c:manualLayout>
          <c:xMode val="edge"/>
          <c:yMode val="edge"/>
          <c:x val="0.3532219570405728"/>
          <c:y val="3.91304347826086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758949880668255E-2"/>
          <c:y val="0.24782608695652175"/>
          <c:w val="0.8353221957040573"/>
          <c:h val="0.63913043478260867"/>
        </c:manualLayout>
      </c:layout>
      <c:scatterChart>
        <c:scatterStyle val="lineMarker"/>
        <c:varyColors val="0"/>
        <c:ser>
          <c:idx val="0"/>
          <c:order val="0"/>
          <c:tx>
            <c:v>X</c:v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38100">
                <a:solidFill>
                  <a:srgbClr val="FF0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'Main Model'!$B$14:$B$18</c:f>
              <c:numCache>
                <c:formatCode>0%</c:formatCode>
                <c:ptCount val="5"/>
                <c:pt idx="0">
                  <c:v>7.9999999999999974E-2</c:v>
                </c:pt>
                <c:pt idx="1">
                  <c:v>0.14999999999999988</c:v>
                </c:pt>
                <c:pt idx="2">
                  <c:v>-5.9999999999999915E-2</c:v>
                </c:pt>
                <c:pt idx="3">
                  <c:v>0.23000000000000009</c:v>
                </c:pt>
                <c:pt idx="4">
                  <c:v>0.19999999999999996</c:v>
                </c:pt>
              </c:numCache>
            </c:numRef>
          </c:xVal>
          <c:yVal>
            <c:numRef>
              <c:f>'Main Model'!$C$14:$C$18</c:f>
              <c:numCache>
                <c:formatCode>0%</c:formatCode>
                <c:ptCount val="5"/>
                <c:pt idx="0">
                  <c:v>0.08</c:v>
                </c:pt>
                <c:pt idx="1">
                  <c:v>0.12</c:v>
                </c:pt>
                <c:pt idx="2">
                  <c:v>-0.02</c:v>
                </c:pt>
                <c:pt idx="3">
                  <c:v>0.18</c:v>
                </c:pt>
                <c:pt idx="4">
                  <c:v>0.16</c:v>
                </c:pt>
              </c:numCache>
            </c:numRef>
          </c:yVal>
          <c:smooth val="0"/>
        </c:ser>
        <c:ser>
          <c:idx val="1"/>
          <c:order val="1"/>
          <c:tx>
            <c:v>Y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38100">
                <a:solidFill>
                  <a:srgbClr val="3366FF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'Main Model'!$B$14:$B$18</c:f>
              <c:numCache>
                <c:formatCode>0%</c:formatCode>
                <c:ptCount val="5"/>
                <c:pt idx="0">
                  <c:v>7.9999999999999974E-2</c:v>
                </c:pt>
                <c:pt idx="1">
                  <c:v>0.14999999999999988</c:v>
                </c:pt>
                <c:pt idx="2">
                  <c:v>-5.9999999999999915E-2</c:v>
                </c:pt>
                <c:pt idx="3">
                  <c:v>0.23000000000000009</c:v>
                </c:pt>
                <c:pt idx="4">
                  <c:v>0.19999999999999996</c:v>
                </c:pt>
              </c:numCache>
            </c:numRef>
          </c:xVal>
          <c:yVal>
            <c:numRef>
              <c:f>'Main Model'!$D$14:$D$18</c:f>
              <c:numCache>
                <c:formatCode>0%</c:formatCode>
                <c:ptCount val="5"/>
                <c:pt idx="0">
                  <c:v>0.08</c:v>
                </c:pt>
                <c:pt idx="1">
                  <c:v>0.2</c:v>
                </c:pt>
                <c:pt idx="2">
                  <c:v>-0.15</c:v>
                </c:pt>
                <c:pt idx="3">
                  <c:v>0.33</c:v>
                </c:pt>
                <c:pt idx="4">
                  <c:v>-0.7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8070264"/>
        <c:axId val="258332536"/>
      </c:scatterChart>
      <c:valAx>
        <c:axId val="258070264"/>
        <c:scaling>
          <c:orientation val="minMax"/>
        </c:scaling>
        <c:delete val="0"/>
        <c:axPos val="b"/>
        <c:numFmt formatCode="0%" sourceLinked="1"/>
        <c:majorTickMark val="none"/>
        <c:minorTickMark val="cross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58332536"/>
        <c:crosses val="autoZero"/>
        <c:crossBetween val="midCat"/>
        <c:minorUnit val="0.1"/>
      </c:valAx>
      <c:valAx>
        <c:axId val="258332536"/>
        <c:scaling>
          <c:orientation val="minMax"/>
        </c:scaling>
        <c:delete val="0"/>
        <c:axPos val="l"/>
        <c:numFmt formatCode="0%" sourceLinked="1"/>
        <c:majorTickMark val="none"/>
        <c:min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58070264"/>
        <c:crosses val="autoZero"/>
        <c:crossBetween val="midCat"/>
        <c:minorUnit val="0.2"/>
      </c:valAx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42482100238663484"/>
          <c:y val="0.62608695652173918"/>
          <c:w val="8.1145584725536957E-2"/>
          <c:h val="0.20434782608695656"/>
        </c:manualLayout>
      </c:layout>
      <c:overlay val="0"/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9</xdr:row>
      <xdr:rowOff>114300</xdr:rowOff>
    </xdr:from>
    <xdr:to>
      <xdr:col>8</xdr:col>
      <xdr:colOff>581025</xdr:colOff>
      <xdr:row>22</xdr:row>
      <xdr:rowOff>123825</xdr:rowOff>
    </xdr:to>
    <xdr:graphicFrame macro="">
      <xdr:nvGraphicFramePr>
        <xdr:cNvPr id="114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85725</xdr:colOff>
      <xdr:row>75</xdr:row>
      <xdr:rowOff>19050</xdr:rowOff>
    </xdr:from>
    <xdr:to>
      <xdr:col>8</xdr:col>
      <xdr:colOff>361950</xdr:colOff>
      <xdr:row>90</xdr:row>
      <xdr:rowOff>133350</xdr:rowOff>
    </xdr:to>
    <xdr:graphicFrame macro="">
      <xdr:nvGraphicFramePr>
        <xdr:cNvPr id="114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9525</xdr:colOff>
      <xdr:row>20</xdr:row>
      <xdr:rowOff>0</xdr:rowOff>
    </xdr:from>
    <xdr:to>
      <xdr:col>2</xdr:col>
      <xdr:colOff>85725</xdr:colOff>
      <xdr:row>22</xdr:row>
      <xdr:rowOff>19050</xdr:rowOff>
    </xdr:to>
    <xdr:sp macro="" textlink="">
      <xdr:nvSpPr>
        <xdr:cNvPr id="1148" name="AutoShape 7"/>
        <xdr:cNvSpPr>
          <a:spLocks/>
        </xdr:cNvSpPr>
      </xdr:nvSpPr>
      <xdr:spPr bwMode="auto">
        <a:xfrm>
          <a:off x="1276350" y="2847975"/>
          <a:ext cx="76200" cy="342900"/>
        </a:xfrm>
        <a:prstGeom prst="rightBrace">
          <a:avLst>
            <a:gd name="adj1" fmla="val 375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133350</xdr:colOff>
      <xdr:row>27</xdr:row>
      <xdr:rowOff>9525</xdr:rowOff>
    </xdr:from>
    <xdr:to>
      <xdr:col>9</xdr:col>
      <xdr:colOff>276225</xdr:colOff>
      <xdr:row>39</xdr:row>
      <xdr:rowOff>104775</xdr:rowOff>
    </xdr:to>
    <xdr:pic>
      <xdr:nvPicPr>
        <xdr:cNvPr id="1149" name="Picture 10" descr="untitle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" y="3990975"/>
          <a:ext cx="4362450" cy="2066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61</xdr:row>
      <xdr:rowOff>114300</xdr:rowOff>
    </xdr:from>
    <xdr:to>
      <xdr:col>8</xdr:col>
      <xdr:colOff>352425</xdr:colOff>
      <xdr:row>74</xdr:row>
      <xdr:rowOff>133350</xdr:rowOff>
    </xdr:to>
    <xdr:graphicFrame macro="">
      <xdr:nvGraphicFramePr>
        <xdr:cNvPr id="1150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152400</xdr:colOff>
      <xdr:row>9</xdr:row>
      <xdr:rowOff>114300</xdr:rowOff>
    </xdr:from>
    <xdr:to>
      <xdr:col>8</xdr:col>
      <xdr:colOff>581025</xdr:colOff>
      <xdr:row>22</xdr:row>
      <xdr:rowOff>123825</xdr:rowOff>
    </xdr:to>
    <xdr:graphicFrame macro="">
      <xdr:nvGraphicFramePr>
        <xdr:cNvPr id="115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9525</xdr:colOff>
      <xdr:row>20</xdr:row>
      <xdr:rowOff>0</xdr:rowOff>
    </xdr:from>
    <xdr:to>
      <xdr:col>2</xdr:col>
      <xdr:colOff>85725</xdr:colOff>
      <xdr:row>22</xdr:row>
      <xdr:rowOff>19050</xdr:rowOff>
    </xdr:to>
    <xdr:sp macro="" textlink="">
      <xdr:nvSpPr>
        <xdr:cNvPr id="1152" name="AutoShape 7"/>
        <xdr:cNvSpPr>
          <a:spLocks/>
        </xdr:cNvSpPr>
      </xdr:nvSpPr>
      <xdr:spPr bwMode="auto">
        <a:xfrm>
          <a:off x="1276350" y="2847975"/>
          <a:ext cx="76200" cy="342900"/>
        </a:xfrm>
        <a:prstGeom prst="rightBrace">
          <a:avLst>
            <a:gd name="adj1" fmla="val 375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133350</xdr:colOff>
      <xdr:row>27</xdr:row>
      <xdr:rowOff>9525</xdr:rowOff>
    </xdr:from>
    <xdr:to>
      <xdr:col>9</xdr:col>
      <xdr:colOff>276225</xdr:colOff>
      <xdr:row>39</xdr:row>
      <xdr:rowOff>104775</xdr:rowOff>
    </xdr:to>
    <xdr:pic>
      <xdr:nvPicPr>
        <xdr:cNvPr id="1153" name="Picture 10" descr="untitle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" y="3990975"/>
          <a:ext cx="4362450" cy="2066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152400</xdr:colOff>
      <xdr:row>9</xdr:row>
      <xdr:rowOff>114300</xdr:rowOff>
    </xdr:from>
    <xdr:to>
      <xdr:col>8</xdr:col>
      <xdr:colOff>581025</xdr:colOff>
      <xdr:row>22</xdr:row>
      <xdr:rowOff>123825</xdr:rowOff>
    </xdr:to>
    <xdr:graphicFrame macro="">
      <xdr:nvGraphicFramePr>
        <xdr:cNvPr id="115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20</xdr:row>
      <xdr:rowOff>0</xdr:rowOff>
    </xdr:from>
    <xdr:to>
      <xdr:col>2</xdr:col>
      <xdr:colOff>85725</xdr:colOff>
      <xdr:row>22</xdr:row>
      <xdr:rowOff>19050</xdr:rowOff>
    </xdr:to>
    <xdr:sp macro="" textlink="">
      <xdr:nvSpPr>
        <xdr:cNvPr id="1155" name="AutoShape 7"/>
        <xdr:cNvSpPr>
          <a:spLocks/>
        </xdr:cNvSpPr>
      </xdr:nvSpPr>
      <xdr:spPr bwMode="auto">
        <a:xfrm>
          <a:off x="1276350" y="2847975"/>
          <a:ext cx="76200" cy="342900"/>
        </a:xfrm>
        <a:prstGeom prst="rightBrace">
          <a:avLst>
            <a:gd name="adj1" fmla="val 375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133350</xdr:colOff>
      <xdr:row>27</xdr:row>
      <xdr:rowOff>9525</xdr:rowOff>
    </xdr:from>
    <xdr:to>
      <xdr:col>9</xdr:col>
      <xdr:colOff>276225</xdr:colOff>
      <xdr:row>39</xdr:row>
      <xdr:rowOff>104775</xdr:rowOff>
    </xdr:to>
    <xdr:pic>
      <xdr:nvPicPr>
        <xdr:cNvPr id="1156" name="Picture 10" descr="untitle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" y="3990975"/>
          <a:ext cx="4362450" cy="2066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152400</xdr:colOff>
      <xdr:row>9</xdr:row>
      <xdr:rowOff>114300</xdr:rowOff>
    </xdr:from>
    <xdr:to>
      <xdr:col>8</xdr:col>
      <xdr:colOff>581025</xdr:colOff>
      <xdr:row>22</xdr:row>
      <xdr:rowOff>123825</xdr:rowOff>
    </xdr:to>
    <xdr:graphicFrame macro="">
      <xdr:nvGraphicFramePr>
        <xdr:cNvPr id="115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9525</xdr:colOff>
      <xdr:row>20</xdr:row>
      <xdr:rowOff>0</xdr:rowOff>
    </xdr:from>
    <xdr:to>
      <xdr:col>2</xdr:col>
      <xdr:colOff>85725</xdr:colOff>
      <xdr:row>22</xdr:row>
      <xdr:rowOff>19050</xdr:rowOff>
    </xdr:to>
    <xdr:sp macro="" textlink="">
      <xdr:nvSpPr>
        <xdr:cNvPr id="1158" name="AutoShape 7"/>
        <xdr:cNvSpPr>
          <a:spLocks/>
        </xdr:cNvSpPr>
      </xdr:nvSpPr>
      <xdr:spPr bwMode="auto">
        <a:xfrm>
          <a:off x="1276350" y="2847975"/>
          <a:ext cx="76200" cy="342900"/>
        </a:xfrm>
        <a:prstGeom prst="rightBrace">
          <a:avLst>
            <a:gd name="adj1" fmla="val 375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133350</xdr:colOff>
      <xdr:row>27</xdr:row>
      <xdr:rowOff>9525</xdr:rowOff>
    </xdr:from>
    <xdr:to>
      <xdr:col>9</xdr:col>
      <xdr:colOff>276225</xdr:colOff>
      <xdr:row>39</xdr:row>
      <xdr:rowOff>104775</xdr:rowOff>
    </xdr:to>
    <xdr:pic>
      <xdr:nvPicPr>
        <xdr:cNvPr id="1159" name="Picture 10" descr="untitle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" y="3990975"/>
          <a:ext cx="4362450" cy="2066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419100</xdr:colOff>
      <xdr:row>14</xdr:row>
      <xdr:rowOff>114300</xdr:rowOff>
    </xdr:to>
    <xdr:graphicFrame macro="">
      <xdr:nvGraphicFramePr>
        <xdr:cNvPr id="30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15</xdr:row>
      <xdr:rowOff>47625</xdr:rowOff>
    </xdr:from>
    <xdr:to>
      <xdr:col>7</xdr:col>
      <xdr:colOff>409575</xdr:colOff>
      <xdr:row>28</xdr:row>
      <xdr:rowOff>133350</xdr:rowOff>
    </xdr:to>
    <xdr:graphicFrame macro="">
      <xdr:nvGraphicFramePr>
        <xdr:cNvPr id="309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8"/>
  <sheetViews>
    <sheetView tabSelected="1" zoomScaleNormal="100" workbookViewId="0"/>
  </sheetViews>
  <sheetFormatPr defaultRowHeight="12.75" x14ac:dyDescent="0.2"/>
  <cols>
    <col min="1" max="1" width="12.1640625" style="1" customWidth="1"/>
    <col min="2" max="3" width="10" style="1" bestFit="1" customWidth="1"/>
    <col min="4" max="4" width="10.6640625" style="1" bestFit="1" customWidth="1"/>
    <col min="5" max="5" width="9.33203125" style="1" customWidth="1"/>
    <col min="6" max="6" width="9.83203125" style="1" bestFit="1" customWidth="1"/>
    <col min="7" max="7" width="9.33203125" style="1" customWidth="1"/>
    <col min="8" max="8" width="12" style="1" customWidth="1"/>
    <col min="9" max="9" width="22.6640625" style="1" customWidth="1"/>
    <col min="10" max="10" width="11.1640625" style="1" bestFit="1" customWidth="1"/>
    <col min="11" max="14" width="9.33203125" style="1" customWidth="1"/>
    <col min="15" max="15" width="7.5" style="1" customWidth="1"/>
    <col min="16" max="16" width="9.33203125" style="1" customWidth="1"/>
    <col min="17" max="17" width="8.6640625" style="1" customWidth="1"/>
    <col min="18" max="16384" width="9.33203125" style="1"/>
  </cols>
  <sheetData>
    <row r="1" spans="1:19" x14ac:dyDescent="0.2">
      <c r="A1" s="18" t="s">
        <v>48</v>
      </c>
      <c r="H1" s="43">
        <v>42811</v>
      </c>
    </row>
    <row r="2" spans="1:19" x14ac:dyDescent="0.2">
      <c r="G2" s="2"/>
    </row>
    <row r="3" spans="1:19" x14ac:dyDescent="0.2">
      <c r="A3" s="1" t="s">
        <v>38</v>
      </c>
      <c r="B3" s="36"/>
      <c r="C3" s="36"/>
      <c r="D3" s="36"/>
      <c r="E3" s="36"/>
      <c r="F3" s="36"/>
      <c r="G3" s="2"/>
    </row>
    <row r="4" spans="1:19" x14ac:dyDescent="0.2">
      <c r="A4" s="1" t="s">
        <v>39</v>
      </c>
      <c r="B4" s="36"/>
      <c r="C4" s="36"/>
      <c r="D4" s="36"/>
      <c r="E4" s="36"/>
      <c r="F4" s="36"/>
      <c r="G4" s="2"/>
    </row>
    <row r="5" spans="1:19" ht="2.25" customHeight="1" x14ac:dyDescent="0.2">
      <c r="A5" s="38"/>
      <c r="B5" s="38"/>
      <c r="C5" s="36"/>
      <c r="D5" s="38"/>
      <c r="E5" s="38"/>
      <c r="F5" s="36"/>
      <c r="G5" s="2"/>
    </row>
    <row r="6" spans="1:19" ht="1.5" customHeight="1" x14ac:dyDescent="0.2">
      <c r="A6" s="39"/>
      <c r="B6" s="40"/>
      <c r="C6" s="36"/>
      <c r="D6" s="40"/>
      <c r="E6" s="36"/>
      <c r="F6" s="40"/>
      <c r="G6" s="2"/>
    </row>
    <row r="7" spans="1:19" ht="2.25" customHeight="1" x14ac:dyDescent="0.2">
      <c r="A7" s="39"/>
      <c r="B7" s="41"/>
      <c r="C7" s="36"/>
      <c r="D7" s="41"/>
      <c r="E7" s="36"/>
      <c r="F7" s="41"/>
      <c r="G7" s="2"/>
    </row>
    <row r="8" spans="1:19" x14ac:dyDescent="0.2">
      <c r="A8" s="39"/>
      <c r="B8" s="41"/>
      <c r="C8" s="36"/>
      <c r="D8" s="41"/>
      <c r="E8" s="36"/>
      <c r="F8" s="41"/>
      <c r="G8" s="2"/>
      <c r="I8" s="1" t="s">
        <v>34</v>
      </c>
    </row>
    <row r="9" spans="1:19" x14ac:dyDescent="0.2">
      <c r="A9" s="37" t="s">
        <v>37</v>
      </c>
      <c r="B9" s="41"/>
      <c r="C9" s="36"/>
      <c r="D9" s="41"/>
      <c r="E9" s="36"/>
      <c r="F9" s="41"/>
      <c r="G9" s="2"/>
      <c r="I9" s="1" t="s">
        <v>35</v>
      </c>
    </row>
    <row r="10" spans="1:19" x14ac:dyDescent="0.2">
      <c r="A10" s="42"/>
      <c r="B10" s="36"/>
      <c r="C10" s="36"/>
      <c r="D10" s="36"/>
      <c r="E10" s="36"/>
      <c r="F10" s="36"/>
      <c r="I10" s="29" t="s">
        <v>22</v>
      </c>
      <c r="K10" s="24" t="s">
        <v>36</v>
      </c>
      <c r="L10" s="24" t="s">
        <v>27</v>
      </c>
      <c r="P10" s="24" t="s">
        <v>22</v>
      </c>
      <c r="Q10" s="24"/>
      <c r="R10" s="24" t="s">
        <v>25</v>
      </c>
      <c r="S10" s="24" t="s">
        <v>27</v>
      </c>
    </row>
    <row r="11" spans="1:19" x14ac:dyDescent="0.2">
      <c r="C11" s="3" t="s">
        <v>4</v>
      </c>
      <c r="D11" s="3"/>
      <c r="E11" s="4"/>
      <c r="F11" s="4"/>
      <c r="I11" s="30" t="s">
        <v>29</v>
      </c>
      <c r="J11" s="3" t="s">
        <v>24</v>
      </c>
      <c r="K11" s="3" t="s">
        <v>28</v>
      </c>
      <c r="L11" s="3" t="s">
        <v>28</v>
      </c>
      <c r="O11" s="3" t="s">
        <v>0</v>
      </c>
      <c r="P11" s="3" t="s">
        <v>23</v>
      </c>
      <c r="Q11" s="3" t="s">
        <v>24</v>
      </c>
      <c r="R11" s="3" t="s">
        <v>26</v>
      </c>
      <c r="S11" s="3" t="s">
        <v>28</v>
      </c>
    </row>
    <row r="12" spans="1:19" x14ac:dyDescent="0.2">
      <c r="A12" s="3" t="s">
        <v>0</v>
      </c>
      <c r="B12" s="5" t="s">
        <v>3</v>
      </c>
      <c r="C12" s="5" t="s">
        <v>1</v>
      </c>
      <c r="D12" s="5" t="s">
        <v>2</v>
      </c>
      <c r="E12" s="4"/>
      <c r="F12" s="4"/>
      <c r="I12" s="23">
        <v>100</v>
      </c>
      <c r="J12" s="22"/>
      <c r="O12" s="17">
        <v>0</v>
      </c>
      <c r="P12" s="23">
        <v>100</v>
      </c>
      <c r="Q12" s="22"/>
    </row>
    <row r="13" spans="1:19" x14ac:dyDescent="0.2">
      <c r="A13" s="17">
        <v>1</v>
      </c>
      <c r="B13" s="32">
        <f t="shared" ref="B13:B18" si="0">L13</f>
        <v>0.2</v>
      </c>
      <c r="C13" s="25">
        <v>0.16</v>
      </c>
      <c r="D13" s="25">
        <v>0.28000000000000003</v>
      </c>
      <c r="E13" s="6"/>
      <c r="F13" s="6"/>
      <c r="I13" s="33">
        <v>118</v>
      </c>
      <c r="J13" s="34">
        <v>2</v>
      </c>
      <c r="K13" s="35">
        <f t="shared" ref="K13:K18" si="1">I13+J13</f>
        <v>120</v>
      </c>
      <c r="L13" s="31">
        <f t="shared" ref="L13:L18" si="2">(I13-I12+J13)/I12</f>
        <v>0.2</v>
      </c>
      <c r="O13" s="17">
        <v>1</v>
      </c>
      <c r="P13" s="23">
        <v>118</v>
      </c>
      <c r="Q13" s="23">
        <v>2</v>
      </c>
      <c r="R13" s="22">
        <f t="shared" ref="R13:R18" si="3">P13+Q13</f>
        <v>120</v>
      </c>
      <c r="S13" s="1">
        <f t="shared" ref="S13:S18" si="4">(P13-P12+Q13)/P12</f>
        <v>0.2</v>
      </c>
    </row>
    <row r="14" spans="1:19" x14ac:dyDescent="0.2">
      <c r="A14" s="11">
        <v>2</v>
      </c>
      <c r="B14" s="32">
        <f t="shared" si="0"/>
        <v>7.9999999999999974E-2</v>
      </c>
      <c r="C14" s="26">
        <v>0.08</v>
      </c>
      <c r="D14" s="26">
        <v>0.08</v>
      </c>
      <c r="E14" s="6"/>
      <c r="F14" s="6"/>
      <c r="I14" s="33">
        <v>124.94</v>
      </c>
      <c r="J14" s="34">
        <v>2.5</v>
      </c>
      <c r="K14" s="35">
        <f t="shared" si="1"/>
        <v>127.44</v>
      </c>
      <c r="L14" s="31">
        <f t="shared" si="2"/>
        <v>7.9999999999999974E-2</v>
      </c>
      <c r="O14" s="11">
        <v>2</v>
      </c>
      <c r="P14" s="23">
        <f>P13*B14+(P13-Q14)</f>
        <v>124.94</v>
      </c>
      <c r="Q14" s="23">
        <v>2.5</v>
      </c>
      <c r="R14" s="22">
        <f t="shared" si="3"/>
        <v>127.44</v>
      </c>
      <c r="S14" s="1">
        <f t="shared" si="4"/>
        <v>7.9999999999999974E-2</v>
      </c>
    </row>
    <row r="15" spans="1:19" x14ac:dyDescent="0.2">
      <c r="A15" s="11">
        <v>3</v>
      </c>
      <c r="B15" s="32">
        <f t="shared" si="0"/>
        <v>0.14999999999999988</v>
      </c>
      <c r="C15" s="26">
        <v>0.12</v>
      </c>
      <c r="D15" s="26">
        <v>0.2</v>
      </c>
      <c r="E15" s="6"/>
      <c r="F15" s="6"/>
      <c r="I15" s="33">
        <v>140.68099999999998</v>
      </c>
      <c r="J15" s="34">
        <v>3</v>
      </c>
      <c r="K15" s="35">
        <f t="shared" si="1"/>
        <v>143.68099999999998</v>
      </c>
      <c r="L15" s="31">
        <f t="shared" si="2"/>
        <v>0.14999999999999988</v>
      </c>
      <c r="O15" s="11">
        <v>3</v>
      </c>
      <c r="P15" s="23">
        <f>P14*B15+(P14-Q15)</f>
        <v>140.68099999999998</v>
      </c>
      <c r="Q15" s="23">
        <v>3</v>
      </c>
      <c r="R15" s="22">
        <f t="shared" si="3"/>
        <v>143.68099999999998</v>
      </c>
      <c r="S15" s="1">
        <f t="shared" si="4"/>
        <v>0.14999999999999988</v>
      </c>
    </row>
    <row r="16" spans="1:19" x14ac:dyDescent="0.2">
      <c r="A16" s="11">
        <v>4</v>
      </c>
      <c r="B16" s="32">
        <f t="shared" si="0"/>
        <v>-5.9999999999999915E-2</v>
      </c>
      <c r="C16" s="26">
        <v>-0.02</v>
      </c>
      <c r="D16" s="26">
        <v>-0.15</v>
      </c>
      <c r="E16" s="6"/>
      <c r="F16" s="6"/>
      <c r="I16" s="33">
        <v>128.74014</v>
      </c>
      <c r="J16" s="34">
        <v>3.5</v>
      </c>
      <c r="K16" s="35">
        <f t="shared" si="1"/>
        <v>132.24014</v>
      </c>
      <c r="L16" s="31">
        <f t="shared" si="2"/>
        <v>-5.9999999999999915E-2</v>
      </c>
      <c r="O16" s="11">
        <v>4</v>
      </c>
      <c r="P16" s="23">
        <f>P15*B16+(P15-Q16)</f>
        <v>128.74014</v>
      </c>
      <c r="Q16" s="23">
        <v>3.5</v>
      </c>
      <c r="R16" s="22">
        <f t="shared" si="3"/>
        <v>132.24014</v>
      </c>
      <c r="S16" s="1">
        <f t="shared" si="4"/>
        <v>-5.9999999999999915E-2</v>
      </c>
    </row>
    <row r="17" spans="1:19" x14ac:dyDescent="0.2">
      <c r="A17" s="11">
        <v>5</v>
      </c>
      <c r="B17" s="32">
        <f t="shared" si="0"/>
        <v>0.23000000000000009</v>
      </c>
      <c r="C17" s="26">
        <v>0.18</v>
      </c>
      <c r="D17" s="26">
        <v>0.33</v>
      </c>
      <c r="E17" s="6"/>
      <c r="F17" s="6"/>
      <c r="I17" s="33">
        <v>154.35037220000001</v>
      </c>
      <c r="J17" s="34">
        <v>4</v>
      </c>
      <c r="K17" s="35">
        <f t="shared" si="1"/>
        <v>158.35037220000001</v>
      </c>
      <c r="L17" s="31">
        <f t="shared" si="2"/>
        <v>0.23000000000000009</v>
      </c>
      <c r="O17" s="11">
        <v>5</v>
      </c>
      <c r="P17" s="23">
        <f>P16*B17+(P16-Q17)</f>
        <v>154.35037220000001</v>
      </c>
      <c r="Q17" s="23">
        <v>4</v>
      </c>
      <c r="R17" s="22">
        <f t="shared" si="3"/>
        <v>158.35037220000001</v>
      </c>
      <c r="S17" s="1">
        <f t="shared" si="4"/>
        <v>0.23000000000000009</v>
      </c>
    </row>
    <row r="18" spans="1:19" x14ac:dyDescent="0.2">
      <c r="A18" s="12">
        <v>6</v>
      </c>
      <c r="B18" s="27">
        <f t="shared" si="0"/>
        <v>0.19999999999999996</v>
      </c>
      <c r="C18" s="27">
        <v>0.16</v>
      </c>
      <c r="D18" s="27">
        <v>-0.7</v>
      </c>
      <c r="E18" s="6"/>
      <c r="F18" s="6"/>
      <c r="I18" s="33">
        <v>180.72044664000001</v>
      </c>
      <c r="J18" s="34">
        <v>4.5</v>
      </c>
      <c r="K18" s="35">
        <f t="shared" si="1"/>
        <v>185.22044664000001</v>
      </c>
      <c r="L18" s="31">
        <f t="shared" si="2"/>
        <v>0.19999999999999996</v>
      </c>
      <c r="O18" s="12">
        <v>6</v>
      </c>
      <c r="P18" s="23">
        <f>P17*B18+(P17-Q18)</f>
        <v>180.72044664000001</v>
      </c>
      <c r="Q18" s="23">
        <v>4.5</v>
      </c>
      <c r="R18" s="22">
        <f t="shared" si="3"/>
        <v>185.22044664000001</v>
      </c>
      <c r="S18" s="1">
        <f t="shared" si="4"/>
        <v>0.19999999999999996</v>
      </c>
    </row>
    <row r="19" spans="1:19" ht="13.5" thickBot="1" x14ac:dyDescent="0.25">
      <c r="A19" s="1" t="s">
        <v>15</v>
      </c>
      <c r="B19" s="28">
        <f>AVERAGE(B13:B17)</f>
        <v>0.12</v>
      </c>
      <c r="C19" s="28">
        <f>AVERAGE(C13:C17)</f>
        <v>0.10400000000000001</v>
      </c>
      <c r="D19" s="28">
        <f>AVERAGE(D13:D17)</f>
        <v>0.14799999999999999</v>
      </c>
      <c r="E19" s="6"/>
      <c r="F19" s="6"/>
      <c r="J19" s="22"/>
      <c r="K19" s="22"/>
      <c r="L19" s="22"/>
      <c r="M19" s="22"/>
    </row>
    <row r="20" spans="1:19" ht="13.5" thickTop="1" x14ac:dyDescent="0.2">
      <c r="E20" s="6"/>
      <c r="F20" s="6"/>
      <c r="J20" s="22"/>
      <c r="K20" s="22"/>
      <c r="L20" s="22"/>
      <c r="M20" s="22"/>
    </row>
    <row r="21" spans="1:19" x14ac:dyDescent="0.2">
      <c r="A21" s="1" t="s">
        <v>5</v>
      </c>
      <c r="B21" s="10">
        <f>B29</f>
        <v>0.6853932584269663</v>
      </c>
      <c r="C21" s="1" t="s">
        <v>19</v>
      </c>
    </row>
    <row r="22" spans="1:19" x14ac:dyDescent="0.2">
      <c r="A22" s="1" t="s">
        <v>6</v>
      </c>
      <c r="B22" s="10">
        <f>B30</f>
        <v>1.6573033707865166</v>
      </c>
      <c r="C22" s="1" t="s">
        <v>20</v>
      </c>
    </row>
    <row r="24" spans="1:19" x14ac:dyDescent="0.2">
      <c r="A24" s="1" t="s">
        <v>21</v>
      </c>
    </row>
    <row r="25" spans="1:19" x14ac:dyDescent="0.2">
      <c r="A25" s="1" t="s">
        <v>40</v>
      </c>
    </row>
    <row r="26" spans="1:19" x14ac:dyDescent="0.2">
      <c r="A26" s="1" t="s">
        <v>41</v>
      </c>
    </row>
    <row r="29" spans="1:19" x14ac:dyDescent="0.2">
      <c r="A29" s="1" t="s">
        <v>5</v>
      </c>
      <c r="B29" s="21">
        <f>LINEST(C13:C17,B13:B17)</f>
        <v>0.6853932584269663</v>
      </c>
    </row>
    <row r="30" spans="1:19" x14ac:dyDescent="0.2">
      <c r="A30" s="1" t="s">
        <v>6</v>
      </c>
      <c r="B30" s="19">
        <f>LINEST(D13:D17,B13:B17)</f>
        <v>1.6573033707865166</v>
      </c>
    </row>
    <row r="34" spans="1:10" x14ac:dyDescent="0.2">
      <c r="A34" s="20" t="s">
        <v>7</v>
      </c>
    </row>
    <row r="35" spans="1:10" x14ac:dyDescent="0.2">
      <c r="A35" s="1" t="s">
        <v>8</v>
      </c>
      <c r="B35" s="6"/>
      <c r="C35" s="6">
        <v>0.08</v>
      </c>
      <c r="D35" s="6"/>
      <c r="G35" s="6"/>
      <c r="H35" s="6"/>
      <c r="I35" s="16"/>
      <c r="J35" s="6"/>
    </row>
    <row r="36" spans="1:10" x14ac:dyDescent="0.2">
      <c r="A36" s="6" t="s">
        <v>9</v>
      </c>
      <c r="B36" s="6"/>
      <c r="C36" s="6">
        <v>0.12</v>
      </c>
      <c r="D36" s="6"/>
      <c r="G36" s="6"/>
      <c r="H36" s="6"/>
      <c r="I36" s="16"/>
      <c r="J36" s="6"/>
    </row>
    <row r="37" spans="1:10" ht="13.5" x14ac:dyDescent="0.25">
      <c r="B37" s="7"/>
      <c r="C37" s="6"/>
      <c r="D37" s="6"/>
      <c r="F37" s="6"/>
      <c r="G37" s="6"/>
      <c r="H37" s="6"/>
      <c r="I37" s="6"/>
      <c r="J37" s="6"/>
    </row>
    <row r="38" spans="1:10" ht="13.5" x14ac:dyDescent="0.25">
      <c r="B38" s="7"/>
      <c r="C38" s="6"/>
      <c r="D38" s="6"/>
      <c r="F38" s="6"/>
      <c r="G38" s="6"/>
      <c r="H38" s="6"/>
      <c r="I38" s="6"/>
      <c r="J38" s="6"/>
    </row>
    <row r="39" spans="1:10" ht="13.5" x14ac:dyDescent="0.25">
      <c r="B39" s="7"/>
      <c r="C39" s="6"/>
      <c r="D39" s="6"/>
      <c r="F39" s="6"/>
      <c r="G39" s="6"/>
      <c r="H39" s="6"/>
      <c r="I39" s="6"/>
      <c r="J39" s="6"/>
    </row>
    <row r="40" spans="1:10" ht="13.5" x14ac:dyDescent="0.25">
      <c r="B40" s="7"/>
      <c r="C40" s="6"/>
      <c r="D40" s="6"/>
      <c r="F40" s="6"/>
      <c r="G40" s="6"/>
      <c r="H40" s="6"/>
      <c r="I40" s="6"/>
      <c r="J40" s="6"/>
    </row>
    <row r="41" spans="1:10" x14ac:dyDescent="0.2">
      <c r="A41" s="8" t="s">
        <v>16</v>
      </c>
      <c r="C41" s="6"/>
      <c r="D41" s="6"/>
      <c r="E41" s="6"/>
      <c r="F41" s="6"/>
      <c r="G41" s="6"/>
      <c r="H41" s="6"/>
      <c r="I41" s="6"/>
      <c r="J41" s="6"/>
    </row>
    <row r="42" spans="1:10" x14ac:dyDescent="0.2">
      <c r="A42" s="8"/>
      <c r="B42" s="8">
        <f>C35</f>
        <v>0.08</v>
      </c>
      <c r="C42" s="4" t="s">
        <v>10</v>
      </c>
      <c r="D42" s="6">
        <f>B21*(C36-C35)</f>
        <v>2.7415730337078649E-2</v>
      </c>
      <c r="E42" s="4" t="s">
        <v>11</v>
      </c>
      <c r="F42" s="6">
        <f>B42+D42</f>
        <v>0.10741573033707866</v>
      </c>
      <c r="G42" s="6" t="s">
        <v>12</v>
      </c>
      <c r="H42" s="6"/>
      <c r="I42" s="6"/>
      <c r="J42" s="6"/>
    </row>
    <row r="43" spans="1:10" x14ac:dyDescent="0.2">
      <c r="A43" s="8"/>
      <c r="B43" s="8"/>
      <c r="C43" s="6"/>
      <c r="D43" s="6"/>
      <c r="E43" s="6"/>
      <c r="F43" s="6"/>
      <c r="G43" s="6"/>
      <c r="H43" s="6"/>
      <c r="I43" s="6"/>
      <c r="J43" s="6"/>
    </row>
    <row r="44" spans="1:10" x14ac:dyDescent="0.2">
      <c r="A44" s="8" t="s">
        <v>17</v>
      </c>
      <c r="C44" s="6"/>
      <c r="D44" s="6"/>
      <c r="E44" s="6"/>
      <c r="F44" s="6"/>
      <c r="G44" s="6"/>
      <c r="H44" s="6"/>
      <c r="I44" s="6"/>
      <c r="J44" s="6"/>
    </row>
    <row r="45" spans="1:10" x14ac:dyDescent="0.2">
      <c r="A45" s="8"/>
      <c r="B45" s="8">
        <f>C35</f>
        <v>0.08</v>
      </c>
      <c r="C45" s="4" t="s">
        <v>10</v>
      </c>
      <c r="D45" s="6">
        <f>B22*(C36-C35)</f>
        <v>6.6292134831460653E-2</v>
      </c>
      <c r="E45" s="4" t="s">
        <v>11</v>
      </c>
      <c r="F45" s="6">
        <f>B45+D45</f>
        <v>0.14629213483146064</v>
      </c>
      <c r="G45" s="6" t="s">
        <v>13</v>
      </c>
      <c r="H45" s="6"/>
      <c r="I45" s="6"/>
      <c r="J45" s="6"/>
    </row>
    <row r="46" spans="1:10" x14ac:dyDescent="0.2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x14ac:dyDescent="0.2">
      <c r="A47" s="6" t="s">
        <v>14</v>
      </c>
      <c r="B47" s="6"/>
      <c r="C47" s="13">
        <f>LINEST(D14:D18,B14:B18)</f>
        <v>0.18913857677902679</v>
      </c>
      <c r="D47" s="6"/>
      <c r="E47" s="6"/>
      <c r="F47" s="6"/>
      <c r="G47" s="6"/>
      <c r="H47" s="6"/>
      <c r="I47" s="6"/>
      <c r="J47" s="6"/>
    </row>
    <row r="48" spans="1:10" ht="13.5" x14ac:dyDescent="0.25">
      <c r="A48" s="9"/>
      <c r="B48" s="9"/>
      <c r="C48" s="9"/>
      <c r="D48" s="9"/>
      <c r="E48" s="9"/>
      <c r="F48" s="9"/>
      <c r="G48" s="6"/>
      <c r="H48" s="6"/>
      <c r="I48" s="6"/>
      <c r="J48" s="6"/>
    </row>
    <row r="49" spans="1:10" x14ac:dyDescent="0.2">
      <c r="A49" s="6" t="s">
        <v>18</v>
      </c>
      <c r="B49" s="8"/>
      <c r="C49" s="8">
        <f>C35+C47*(C36-C35)</f>
        <v>8.7565543071161073E-2</v>
      </c>
      <c r="D49" s="8"/>
      <c r="E49" s="8"/>
      <c r="F49" s="8"/>
      <c r="G49" s="6"/>
      <c r="H49" s="6"/>
      <c r="I49" s="6"/>
      <c r="J49" s="6"/>
    </row>
    <row r="50" spans="1:10" x14ac:dyDescent="0.2">
      <c r="A50" s="8"/>
      <c r="B50" s="8"/>
      <c r="C50" s="8"/>
      <c r="D50" s="8"/>
      <c r="E50" s="8"/>
      <c r="F50" s="8"/>
      <c r="G50" s="6"/>
      <c r="H50" s="6"/>
      <c r="I50" s="6"/>
      <c r="J50" s="6"/>
    </row>
    <row r="51" spans="1:10" x14ac:dyDescent="0.2">
      <c r="A51" s="8" t="s">
        <v>30</v>
      </c>
      <c r="B51" s="8"/>
      <c r="C51" s="8"/>
      <c r="D51" s="8"/>
      <c r="E51" s="8"/>
      <c r="F51" s="8"/>
      <c r="G51" s="6"/>
      <c r="H51" s="6"/>
      <c r="I51" s="6"/>
      <c r="J51" s="6"/>
    </row>
    <row r="52" spans="1:10" x14ac:dyDescent="0.2">
      <c r="A52" s="6" t="s">
        <v>31</v>
      </c>
      <c r="B52" s="6"/>
      <c r="C52" s="6"/>
      <c r="D52" s="6"/>
      <c r="E52" s="6"/>
      <c r="F52" s="6"/>
      <c r="G52" s="6"/>
      <c r="H52" s="6"/>
      <c r="I52" s="6"/>
      <c r="J52" s="6"/>
    </row>
    <row r="53" spans="1:10" ht="13.5" x14ac:dyDescent="0.25">
      <c r="A53" s="15" t="s">
        <v>32</v>
      </c>
      <c r="B53" s="14"/>
      <c r="C53" s="14"/>
      <c r="D53" s="9"/>
      <c r="E53" s="9"/>
      <c r="F53" s="9"/>
      <c r="G53" s="9"/>
      <c r="H53" s="9"/>
      <c r="I53" s="9"/>
      <c r="J53" s="6"/>
    </row>
    <row r="54" spans="1:10" x14ac:dyDescent="0.2">
      <c r="A54" s="8" t="s">
        <v>33</v>
      </c>
      <c r="B54" s="8"/>
      <c r="C54" s="8"/>
      <c r="D54" s="8"/>
      <c r="E54" s="8"/>
      <c r="F54" s="8"/>
      <c r="G54" s="8"/>
      <c r="H54" s="8"/>
      <c r="I54" s="8"/>
      <c r="J54" s="6"/>
    </row>
    <row r="55" spans="1:10" x14ac:dyDescent="0.2">
      <c r="A55" s="8"/>
      <c r="B55" s="8"/>
      <c r="C55" s="8"/>
      <c r="D55" s="8"/>
      <c r="E55" s="8"/>
      <c r="F55" s="8"/>
      <c r="G55" s="8"/>
      <c r="H55" s="8"/>
      <c r="I55" s="8"/>
      <c r="J55" s="6"/>
    </row>
    <row r="56" spans="1:10" x14ac:dyDescent="0.2">
      <c r="A56" s="6" t="s">
        <v>42</v>
      </c>
      <c r="B56" s="6"/>
      <c r="C56" s="6"/>
      <c r="D56" s="6"/>
      <c r="E56" s="6"/>
      <c r="F56" s="6"/>
      <c r="G56" s="6"/>
      <c r="H56" s="6"/>
      <c r="I56" s="6"/>
      <c r="J56" s="6"/>
    </row>
    <row r="57" spans="1:10" x14ac:dyDescent="0.2">
      <c r="A57" s="6" t="s">
        <v>43</v>
      </c>
      <c r="B57" s="6"/>
      <c r="C57" s="6"/>
      <c r="D57" s="6"/>
      <c r="E57" s="6"/>
      <c r="F57" s="6"/>
      <c r="G57" s="6"/>
      <c r="H57" s="6"/>
      <c r="I57" s="6"/>
      <c r="J57" s="6"/>
    </row>
    <row r="58" spans="1:10" x14ac:dyDescent="0.2">
      <c r="A58" s="1" t="s">
        <v>44</v>
      </c>
      <c r="B58" s="6"/>
      <c r="C58" s="6"/>
      <c r="D58" s="6"/>
      <c r="E58" s="6"/>
      <c r="F58" s="6"/>
      <c r="G58" s="6"/>
      <c r="H58" s="6"/>
      <c r="I58" s="6"/>
      <c r="J58" s="6"/>
    </row>
    <row r="59" spans="1:10" x14ac:dyDescent="0.2">
      <c r="A59" s="6" t="s">
        <v>45</v>
      </c>
      <c r="B59" s="6"/>
      <c r="C59" s="6"/>
      <c r="D59" s="6"/>
      <c r="E59" s="6"/>
      <c r="F59" s="6"/>
      <c r="G59" s="6"/>
      <c r="H59" s="6"/>
      <c r="I59" s="6"/>
      <c r="J59" s="6"/>
    </row>
    <row r="60" spans="1:10" ht="13.5" x14ac:dyDescent="0.25">
      <c r="A60" s="14" t="s">
        <v>46</v>
      </c>
      <c r="B60" s="7"/>
      <c r="C60" s="6"/>
      <c r="D60" s="6"/>
      <c r="E60" s="6"/>
      <c r="F60" s="6"/>
      <c r="G60" s="6"/>
      <c r="H60" s="6"/>
      <c r="I60" s="6"/>
      <c r="J60" s="6"/>
    </row>
    <row r="61" spans="1:10" x14ac:dyDescent="0.2">
      <c r="A61" s="8" t="s">
        <v>47</v>
      </c>
      <c r="B61" s="8"/>
      <c r="C61" s="6"/>
      <c r="D61" s="6"/>
      <c r="E61" s="6"/>
      <c r="F61" s="6"/>
      <c r="G61" s="6"/>
      <c r="H61" s="6"/>
      <c r="I61" s="6"/>
      <c r="J61" s="6"/>
    </row>
    <row r="62" spans="1:10" ht="13.5" x14ac:dyDescent="0.25">
      <c r="A62" s="9"/>
      <c r="B62" s="9"/>
      <c r="C62" s="9"/>
      <c r="D62" s="9"/>
      <c r="E62" s="9"/>
      <c r="F62" s="9"/>
      <c r="G62" s="6"/>
      <c r="H62" s="6"/>
      <c r="I62" s="6"/>
      <c r="J62" s="6"/>
    </row>
    <row r="63" spans="1:10" x14ac:dyDescent="0.2">
      <c r="A63" s="8"/>
      <c r="B63" s="8"/>
      <c r="C63" s="8"/>
      <c r="D63" s="8"/>
      <c r="E63" s="8"/>
      <c r="F63" s="8"/>
      <c r="G63" s="6"/>
      <c r="H63" s="6"/>
      <c r="I63" s="6"/>
      <c r="J63" s="6"/>
    </row>
    <row r="64" spans="1:10" x14ac:dyDescent="0.2">
      <c r="A64" s="8"/>
      <c r="B64" s="8"/>
      <c r="C64" s="8"/>
      <c r="D64" s="8"/>
      <c r="E64" s="8"/>
      <c r="F64" s="8"/>
      <c r="G64" s="6"/>
      <c r="H64" s="6"/>
      <c r="I64" s="6"/>
      <c r="J64" s="6"/>
    </row>
    <row r="65" spans="1:10" x14ac:dyDescent="0.2">
      <c r="A65" s="8"/>
      <c r="B65" s="8"/>
      <c r="C65" s="8"/>
      <c r="D65" s="8"/>
      <c r="E65" s="8"/>
      <c r="F65" s="8"/>
      <c r="G65" s="6"/>
      <c r="H65" s="6"/>
      <c r="I65" s="6"/>
      <c r="J65" s="6"/>
    </row>
    <row r="66" spans="1:10" x14ac:dyDescent="0.2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ht="13.5" x14ac:dyDescent="0.25">
      <c r="A67" s="9"/>
      <c r="B67" s="9"/>
      <c r="C67" s="9"/>
      <c r="D67" s="9"/>
      <c r="E67" s="9"/>
      <c r="F67" s="9"/>
      <c r="G67" s="9"/>
      <c r="H67" s="9"/>
      <c r="I67" s="9"/>
      <c r="J67" s="6"/>
    </row>
    <row r="68" spans="1:10" x14ac:dyDescent="0.2">
      <c r="A68" s="8"/>
      <c r="B68" s="8"/>
      <c r="C68" s="8"/>
      <c r="D68" s="8"/>
      <c r="E68" s="8"/>
      <c r="F68" s="8"/>
      <c r="G68" s="8"/>
      <c r="H68" s="8"/>
      <c r="I68" s="8"/>
      <c r="J68" s="6"/>
    </row>
    <row r="69" spans="1:10" x14ac:dyDescent="0.2">
      <c r="A69" s="8"/>
      <c r="B69" s="8"/>
      <c r="C69" s="8"/>
      <c r="D69" s="8"/>
      <c r="E69" s="8"/>
      <c r="F69" s="8"/>
      <c r="G69" s="8"/>
      <c r="H69" s="8"/>
      <c r="I69" s="8"/>
      <c r="J69" s="6"/>
    </row>
    <row r="70" spans="1:10" x14ac:dyDescent="0.2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x14ac:dyDescent="0.2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x14ac:dyDescent="0.2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 x14ac:dyDescent="0.2">
      <c r="A73" s="6"/>
      <c r="B73" s="6"/>
      <c r="C73" s="6"/>
      <c r="D73" s="6"/>
      <c r="E73" s="6"/>
      <c r="F73" s="6"/>
      <c r="G73" s="6"/>
      <c r="H73" s="6"/>
      <c r="I73" s="6"/>
      <c r="J73" s="6"/>
    </row>
    <row r="74" spans="1:10" x14ac:dyDescent="0.2">
      <c r="A74" s="6"/>
      <c r="B74" s="6"/>
      <c r="C74" s="6"/>
      <c r="D74" s="6"/>
      <c r="E74" s="6"/>
      <c r="F74" s="6"/>
      <c r="G74" s="6"/>
      <c r="H74" s="6"/>
      <c r="I74" s="6"/>
      <c r="J74" s="6"/>
    </row>
    <row r="75" spans="1:10" x14ac:dyDescent="0.2">
      <c r="A75" s="6"/>
      <c r="B75" s="6"/>
      <c r="C75" s="6"/>
      <c r="D75" s="6"/>
      <c r="E75" s="6"/>
      <c r="F75" s="6"/>
      <c r="G75" s="6"/>
      <c r="H75" s="6"/>
      <c r="I75" s="6"/>
      <c r="J75" s="6"/>
    </row>
    <row r="76" spans="1:10" x14ac:dyDescent="0.2">
      <c r="A76" s="6"/>
      <c r="B76" s="6"/>
      <c r="C76" s="6"/>
      <c r="D76" s="6"/>
      <c r="E76" s="6"/>
      <c r="F76" s="6"/>
      <c r="G76" s="6"/>
      <c r="H76" s="6"/>
      <c r="I76" s="6"/>
      <c r="J76" s="6"/>
    </row>
    <row r="77" spans="1:10" x14ac:dyDescent="0.2">
      <c r="A77" s="6"/>
      <c r="B77" s="6"/>
      <c r="C77" s="6"/>
      <c r="D77" s="6"/>
      <c r="E77" s="6"/>
      <c r="F77" s="6"/>
      <c r="G77" s="6"/>
      <c r="H77" s="6"/>
      <c r="I77" s="6"/>
      <c r="J77" s="6"/>
    </row>
    <row r="78" spans="1:10" x14ac:dyDescent="0.2">
      <c r="A78" s="6"/>
      <c r="B78" s="6"/>
      <c r="C78" s="6"/>
      <c r="D78" s="6"/>
      <c r="E78" s="6"/>
      <c r="F78" s="6"/>
      <c r="G78" s="6"/>
      <c r="H78" s="6"/>
      <c r="I78" s="6"/>
      <c r="J78" s="6"/>
    </row>
    <row r="79" spans="1:10" x14ac:dyDescent="0.2">
      <c r="A79" s="6"/>
      <c r="B79" s="6"/>
      <c r="C79" s="6"/>
      <c r="D79" s="6"/>
      <c r="E79" s="6"/>
      <c r="F79" s="6"/>
      <c r="G79" s="6"/>
      <c r="H79" s="6"/>
      <c r="I79" s="6"/>
      <c r="J79" s="6"/>
    </row>
    <row r="80" spans="1:10" x14ac:dyDescent="0.2">
      <c r="A80" s="6"/>
      <c r="B80" s="6"/>
      <c r="C80" s="6"/>
      <c r="D80" s="6"/>
      <c r="E80" s="6"/>
      <c r="F80" s="6"/>
      <c r="G80" s="6"/>
      <c r="H80" s="6"/>
      <c r="I80" s="6"/>
      <c r="J80" s="6"/>
    </row>
    <row r="81" spans="1:10" x14ac:dyDescent="0.2">
      <c r="A81" s="6"/>
      <c r="B81" s="6"/>
      <c r="C81" s="6"/>
      <c r="D81" s="6"/>
      <c r="E81" s="6"/>
      <c r="F81" s="6"/>
      <c r="G81" s="6"/>
      <c r="H81" s="6"/>
      <c r="I81" s="6"/>
      <c r="J81" s="6"/>
    </row>
    <row r="82" spans="1:10" x14ac:dyDescent="0.2">
      <c r="A82" s="6"/>
      <c r="B82" s="6"/>
      <c r="C82" s="6"/>
      <c r="D82" s="6"/>
      <c r="E82" s="6"/>
      <c r="F82" s="6"/>
      <c r="G82" s="6"/>
      <c r="H82" s="6"/>
      <c r="I82" s="6"/>
      <c r="J82" s="6"/>
    </row>
    <row r="83" spans="1:10" x14ac:dyDescent="0.2">
      <c r="A83" s="6"/>
      <c r="B83" s="6"/>
      <c r="C83" s="6"/>
      <c r="D83" s="6"/>
      <c r="E83" s="6"/>
      <c r="F83" s="6"/>
      <c r="G83" s="6"/>
      <c r="H83" s="6"/>
      <c r="I83" s="6"/>
      <c r="J83" s="6"/>
    </row>
    <row r="84" spans="1:10" x14ac:dyDescent="0.2">
      <c r="A84" s="6"/>
      <c r="B84" s="6"/>
      <c r="C84" s="6"/>
      <c r="D84" s="6"/>
      <c r="E84" s="6"/>
      <c r="F84" s="6"/>
      <c r="G84" s="6"/>
      <c r="H84" s="6"/>
      <c r="I84" s="6"/>
      <c r="J84" s="6"/>
    </row>
    <row r="85" spans="1:10" x14ac:dyDescent="0.2">
      <c r="A85" s="6"/>
      <c r="B85" s="6"/>
      <c r="C85" s="6"/>
      <c r="D85" s="6"/>
      <c r="E85" s="6"/>
      <c r="F85" s="6"/>
      <c r="G85" s="6"/>
      <c r="H85" s="6"/>
      <c r="I85" s="6"/>
      <c r="J85" s="6"/>
    </row>
    <row r="86" spans="1:10" x14ac:dyDescent="0.2">
      <c r="A86" s="6"/>
      <c r="B86" s="6"/>
      <c r="C86" s="6"/>
      <c r="D86" s="6"/>
      <c r="E86" s="6"/>
      <c r="F86" s="6"/>
      <c r="G86" s="6"/>
      <c r="H86" s="6"/>
      <c r="I86" s="6"/>
      <c r="J86" s="6"/>
    </row>
    <row r="87" spans="1:10" x14ac:dyDescent="0.2">
      <c r="A87" s="6"/>
      <c r="B87" s="6"/>
      <c r="C87" s="6"/>
      <c r="D87" s="6"/>
      <c r="E87" s="6"/>
      <c r="F87" s="6"/>
      <c r="G87" s="6"/>
      <c r="H87" s="6"/>
      <c r="I87" s="6"/>
      <c r="J87" s="6"/>
    </row>
    <row r="88" spans="1:10" x14ac:dyDescent="0.2">
      <c r="A88" s="6"/>
      <c r="B88" s="6"/>
      <c r="C88" s="6"/>
      <c r="D88" s="6"/>
      <c r="E88" s="6"/>
      <c r="F88" s="6"/>
      <c r="G88" s="6"/>
      <c r="H88" s="6"/>
      <c r="I88" s="6"/>
      <c r="J88" s="6"/>
    </row>
  </sheetData>
  <phoneticPr fontId="0" type="noConversion"/>
  <printOptions headings="1" gridLines="1"/>
  <pageMargins left="0.5" right="0.25" top="1" bottom="1" header="0.5" footer="0.5"/>
  <pageSetup orientation="portrait" r:id="rId1"/>
  <headerFooter alignWithMargins="0">
    <oddFooter>&amp;CCopyright (c) 2002 by Harcourt, Inc.</oddFooter>
  </headerFooter>
  <rowBreaks count="1" manualBreakCount="1">
    <brk id="49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3" sqref="I23"/>
    </sheetView>
  </sheetViews>
  <sheetFormatPr defaultRowHeight="12.75" x14ac:dyDescent="0.2"/>
  <sheetData/>
  <phoneticPr fontId="0" type="noConversion"/>
  <pageMargins left="0.75" right="0.75" top="1" bottom="1" header="0.5" footer="0.5"/>
  <pageSetup orientation="portrait" r:id="rId1"/>
  <headerFooter alignWithMargins="0">
    <oddFooter>&amp;CCopyright (c) 2002 by Harcourt, Inc.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Main Model</vt:lpstr>
      <vt:lpstr>Beta Graph</vt:lpstr>
      <vt:lpstr>'Main Model'!Print_Area</vt:lpstr>
    </vt:vector>
  </TitlesOfParts>
  <Company>University of Florida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 Brigham</dc:creator>
  <cp:lastModifiedBy>Daves, Phillip R</cp:lastModifiedBy>
  <cp:lastPrinted>2011-01-26T20:02:58Z</cp:lastPrinted>
  <dcterms:created xsi:type="dcterms:W3CDTF">2001-04-08T20:47:52Z</dcterms:created>
  <dcterms:modified xsi:type="dcterms:W3CDTF">2017-03-18T20:39:43Z</dcterms:modified>
</cp:coreProperties>
</file>