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865" windowHeight="9330"/>
  </bookViews>
  <sheets>
    <sheet name="Exercise 2-7" sheetId="5" r:id="rId1"/>
    <sheet name="Exercise 2-7 Solution" sheetId="1" r:id="rId2"/>
    <sheet name="Exercise 2-9" sheetId="7" r:id="rId3"/>
    <sheet name="Exercise 2-9 Solution" sheetId="6" r:id="rId4"/>
    <sheet name="Exercise 2-12" sheetId="8" r:id="rId5"/>
    <sheet name="Exercise 2-12 Solution" sheetId="9" r:id="rId6"/>
    <sheet name="P2-1" sheetId="11" r:id="rId7"/>
    <sheet name="P2-1 Solution" sheetId="10" r:id="rId8"/>
    <sheet name="Problem 2-3" sheetId="13" r:id="rId9"/>
    <sheet name="P2-3 Solution" sheetId="12" r:id="rId10"/>
  </sheets>
  <definedNames>
    <definedName name="_xlnm.Print_Area" localSheetId="4">'Exercise 2-12'!$A$1:$L$38</definedName>
    <definedName name="_xlnm.Print_Area" localSheetId="5">'Exercise 2-12 Solution'!$A$1:$L$38</definedName>
    <definedName name="_xlnm.Print_Area" localSheetId="0">'Exercise 2-7'!$A$1:$J$19</definedName>
    <definedName name="_xlnm.Print_Area" localSheetId="1">'Exercise 2-7 Solution'!$A$1:$J$18</definedName>
    <definedName name="_xlnm.Print_Area" localSheetId="2">'Exercise 2-9'!$A$1:$J$44</definedName>
    <definedName name="_xlnm.Print_Area" localSheetId="3">'Exercise 2-9 Solution'!$A$1:$J$44</definedName>
    <definedName name="_xlnm.Print_Area" localSheetId="6">'P2-1'!$A$1:$J$43</definedName>
    <definedName name="_xlnm.Print_Area" localSheetId="7">'P2-1 Solution'!$A$1:$J$43</definedName>
    <definedName name="_xlnm.Print_Area" localSheetId="9">'P2-3 Solution'!$A$1:$H$64</definedName>
    <definedName name="_xlnm.Print_Area" localSheetId="8">'Problem 2-3'!$A$1:$H$67</definedName>
  </definedNames>
  <calcPr calcId="145621"/>
</workbook>
</file>

<file path=xl/calcChain.xml><?xml version="1.0" encoding="utf-8"?>
<calcChain xmlns="http://schemas.openxmlformats.org/spreadsheetml/2006/main">
  <c r="H47" i="9" l="1"/>
  <c r="H46" i="9"/>
  <c r="E44" i="9"/>
  <c r="H44" i="9" s="1"/>
  <c r="H48" i="9" l="1"/>
  <c r="H49" i="9" s="1"/>
  <c r="F19" i="13"/>
  <c r="D19" i="13"/>
  <c r="G48" i="12"/>
  <c r="D16" i="12"/>
  <c r="G42" i="12" s="1"/>
  <c r="G43" i="12"/>
  <c r="G38" i="12"/>
  <c r="H39" i="12" s="1"/>
  <c r="G34" i="12"/>
  <c r="H28" i="12"/>
  <c r="H29" i="12" s="1"/>
  <c r="G28" i="12"/>
  <c r="G29" i="12" s="1"/>
  <c r="F28" i="12"/>
  <c r="F29" i="12" s="1"/>
  <c r="E28" i="12"/>
  <c r="E29" i="12" s="1"/>
  <c r="D28" i="12"/>
  <c r="D29" i="12" s="1"/>
  <c r="C28" i="12"/>
  <c r="C29" i="12" s="1"/>
  <c r="H27" i="12"/>
  <c r="G27" i="12"/>
  <c r="F27" i="12"/>
  <c r="E27" i="12"/>
  <c r="D27" i="12"/>
  <c r="C27" i="12"/>
  <c r="H35" i="12" l="1"/>
  <c r="F30" i="12"/>
  <c r="G52" i="12"/>
  <c r="H53" i="12" s="1"/>
  <c r="H44" i="12"/>
  <c r="F69" i="12" s="1"/>
  <c r="C30" i="12"/>
  <c r="D30" i="12"/>
  <c r="E30" i="12"/>
  <c r="G30" i="12"/>
  <c r="H30" i="12"/>
  <c r="F16" i="12"/>
  <c r="G47" i="12" s="1"/>
  <c r="H49" i="12" s="1"/>
  <c r="C37" i="10"/>
  <c r="H36" i="10"/>
  <c r="H39" i="10"/>
  <c r="I42" i="10"/>
  <c r="C42" i="10"/>
  <c r="I34" i="10"/>
  <c r="I26" i="10"/>
  <c r="H24" i="10"/>
  <c r="H23" i="10"/>
  <c r="H22" i="10"/>
  <c r="I24" i="10" s="1"/>
  <c r="C24" i="10"/>
  <c r="C23" i="10"/>
  <c r="C22" i="10"/>
  <c r="I20" i="10"/>
  <c r="K35" i="9"/>
  <c r="I35" i="9"/>
  <c r="G35" i="9"/>
  <c r="F35" i="9"/>
  <c r="K34" i="9"/>
  <c r="I34" i="9"/>
  <c r="G34" i="9"/>
  <c r="F34" i="9"/>
  <c r="C24" i="9"/>
  <c r="C21" i="9"/>
  <c r="C18" i="9"/>
  <c r="C15" i="9"/>
  <c r="E24" i="9"/>
  <c r="E21" i="9"/>
  <c r="E18" i="9"/>
  <c r="E15" i="9"/>
  <c r="I25" i="10" l="1"/>
  <c r="I27" i="10" s="1"/>
  <c r="H37" i="10" s="1"/>
  <c r="H38" i="10"/>
  <c r="I39" i="10" s="1"/>
  <c r="I40" i="10" s="1"/>
  <c r="I43" i="10" s="1"/>
  <c r="H24" i="9"/>
  <c r="K36" i="9" s="1"/>
  <c r="K37" i="9" s="1"/>
  <c r="H15" i="9"/>
  <c r="F36" i="9" s="1"/>
  <c r="F37" i="9" s="1"/>
  <c r="H18" i="9"/>
  <c r="G36" i="9" s="1"/>
  <c r="G37" i="9" s="1"/>
  <c r="H21" i="9"/>
  <c r="I36" i="9" s="1"/>
  <c r="I37" i="9" s="1"/>
  <c r="G56" i="12"/>
  <c r="B17" i="7"/>
  <c r="B16" i="7"/>
  <c r="G31" i="6"/>
  <c r="E36" i="6"/>
  <c r="E34" i="6"/>
  <c r="E31" i="6"/>
  <c r="E30" i="6"/>
  <c r="G30" i="6" s="1"/>
  <c r="E29" i="6"/>
  <c r="G29" i="6" s="1"/>
  <c r="C36" i="6"/>
  <c r="C34" i="6"/>
  <c r="D36" i="6"/>
  <c r="D34" i="6"/>
  <c r="D31" i="6"/>
  <c r="D30" i="6"/>
  <c r="D29" i="6"/>
  <c r="C31" i="6"/>
  <c r="C30" i="6"/>
  <c r="C29" i="6"/>
  <c r="B36" i="6"/>
  <c r="B34" i="6"/>
  <c r="B31" i="6"/>
  <c r="B30" i="6"/>
  <c r="B29" i="6"/>
  <c r="E24" i="6"/>
  <c r="C24" i="6"/>
  <c r="G24" i="6" s="1"/>
  <c r="E21" i="6"/>
  <c r="C21" i="6"/>
  <c r="E17" i="6"/>
  <c r="E16" i="6"/>
  <c r="C17" i="6"/>
  <c r="C16" i="6"/>
  <c r="B17" i="6"/>
  <c r="B16" i="6"/>
  <c r="E15" i="6"/>
  <c r="C15" i="6"/>
  <c r="H16" i="1"/>
  <c r="I17" i="1" s="1"/>
  <c r="H13" i="1"/>
  <c r="I14" i="1" s="1"/>
  <c r="H57" i="12" l="1"/>
  <c r="F70" i="12" s="1"/>
  <c r="G60" i="12"/>
  <c r="H63" i="12" s="1"/>
  <c r="H62" i="12"/>
  <c r="F71" i="12" s="1"/>
  <c r="G61" i="12"/>
  <c r="D32" i="6"/>
  <c r="G32" i="6"/>
  <c r="G37" i="6" s="1"/>
  <c r="H42" i="6" s="1"/>
  <c r="G34" i="6"/>
  <c r="G15" i="6"/>
  <c r="G36" i="6"/>
  <c r="G16" i="6"/>
  <c r="G17" i="6"/>
  <c r="G21" i="6"/>
  <c r="F73" i="12" l="1"/>
  <c r="I43" i="6"/>
  <c r="G18" i="6"/>
</calcChain>
</file>

<file path=xl/sharedStrings.xml><?xml version="1.0" encoding="utf-8"?>
<sst xmlns="http://schemas.openxmlformats.org/spreadsheetml/2006/main" count="376" uniqueCount="142">
  <si>
    <t>Total</t>
  </si>
  <si>
    <t>Required</t>
  </si>
  <si>
    <t>÷</t>
  </si>
  <si>
    <t>=</t>
  </si>
  <si>
    <t>Exercise 2-7 Recording Material Cost in Job-Order Costing</t>
  </si>
  <si>
    <t>Five material requisitions (MR) forms were received by the materials storeroom of the Saint Louis</t>
  </si>
  <si>
    <t>Foundry during the first week of 2017, as follows:</t>
  </si>
  <si>
    <t>MR101 for direct materials for job number 1501</t>
  </si>
  <si>
    <t>MR102 for direct materials for job number 1502</t>
  </si>
  <si>
    <t>MR103 for indirect materials issued to the factory floor</t>
  </si>
  <si>
    <t>MR104 for direct materials for job number 1501</t>
  </si>
  <si>
    <t>MR105 for direct materials for job number 1503</t>
  </si>
  <si>
    <t>Prepare summary journal entries to record the issuance of these materials.</t>
  </si>
  <si>
    <t>DR</t>
  </si>
  <si>
    <t>CR</t>
  </si>
  <si>
    <t>Work in Process Inventory</t>
  </si>
  <si>
    <t>Raw Materials Inventory</t>
  </si>
  <si>
    <t>Manufacturing Overhead</t>
  </si>
  <si>
    <t>Exercise 2-9 Recording Labor Cost in Job-Order Costing</t>
  </si>
  <si>
    <t>Johnson Products had the following labor time tickets for the month of February:</t>
  </si>
  <si>
    <t>Ticket #</t>
  </si>
  <si>
    <t>Employee #</t>
  </si>
  <si>
    <t>Pay Rate</t>
  </si>
  <si>
    <t>Hours Worked</t>
  </si>
  <si>
    <t>Job #</t>
  </si>
  <si>
    <t>011</t>
  </si>
  <si>
    <t>008</t>
  </si>
  <si>
    <r>
      <rPr>
        <b/>
        <sz val="11"/>
        <rFont val="Liberation Sans"/>
        <family val="2"/>
      </rPr>
      <t xml:space="preserve">a. </t>
    </r>
    <r>
      <rPr>
        <sz val="11"/>
        <rFont val="Liberation Sans"/>
        <family val="2"/>
      </rPr>
      <t>Calculate the amount of direct labor cost assigned to each job.</t>
    </r>
  </si>
  <si>
    <t xml:space="preserve">Job No. </t>
  </si>
  <si>
    <t>×</t>
  </si>
  <si>
    <t>Labor Cost</t>
  </si>
  <si>
    <r>
      <rPr>
        <b/>
        <sz val="11"/>
        <rFont val="Liberation Sans"/>
        <family val="2"/>
      </rPr>
      <t xml:space="preserve">b. </t>
    </r>
    <r>
      <rPr>
        <sz val="11"/>
        <rFont val="Liberation Sans"/>
        <family val="2"/>
      </rPr>
      <t>Summarize the labor time tickets.</t>
    </r>
  </si>
  <si>
    <t>Job</t>
  </si>
  <si>
    <t>Time Ticket</t>
  </si>
  <si>
    <t>Hours</t>
  </si>
  <si>
    <t>Rate</t>
  </si>
  <si>
    <t>Cost</t>
  </si>
  <si>
    <t>Total labor charges</t>
  </si>
  <si>
    <t xml:space="preserve">   Prepare a journal entry to record direct labor for the month.</t>
  </si>
  <si>
    <t>Wages Payable</t>
  </si>
  <si>
    <t>Exercise 2-12 Allocating Manufacturing Overhead to Jobs</t>
  </si>
  <si>
    <t>Webber Fabricating estimated the following annual hours and costs:</t>
  </si>
  <si>
    <t>Expected annual direct labor hours</t>
  </si>
  <si>
    <t>Expected annual direct labor cost</t>
  </si>
  <si>
    <t>Expected machine hours</t>
  </si>
  <si>
    <t>Expected material cost for the year</t>
  </si>
  <si>
    <r>
      <rPr>
        <b/>
        <sz val="11"/>
        <rFont val="Liberation Sans"/>
        <family val="2"/>
      </rPr>
      <t xml:space="preserve">a. </t>
    </r>
    <r>
      <rPr>
        <sz val="11"/>
        <rFont val="Liberation Sans"/>
        <family val="2"/>
      </rPr>
      <t>Calculate predetermined overhead allocation rates using each of the four possible allocation
bases provided.</t>
    </r>
  </si>
  <si>
    <t>Direct labor hours</t>
  </si>
  <si>
    <t>Direct labor cost</t>
  </si>
  <si>
    <t xml:space="preserve">per </t>
  </si>
  <si>
    <t>Machine hours</t>
  </si>
  <si>
    <t>Direct material cost</t>
  </si>
  <si>
    <r>
      <rPr>
        <b/>
        <sz val="11"/>
        <color theme="1"/>
        <rFont val="Liberation Sans"/>
        <family val="2"/>
      </rPr>
      <t>b.</t>
    </r>
    <r>
      <rPr>
        <sz val="11"/>
        <color theme="1"/>
        <rFont val="Liberation Sans"/>
        <family val="2"/>
      </rPr>
      <t xml:space="preserve"> Determine the cost of the following job (number 253) using each of the four overhead allocation rates.</t>
    </r>
  </si>
  <si>
    <t>Job 253</t>
  </si>
  <si>
    <t xml:space="preserve">Direct materials </t>
  </si>
  <si>
    <t>Direct labor (150 hours @$12/hr)</t>
  </si>
  <si>
    <t>Machine hours used</t>
  </si>
  <si>
    <t>Direct materials</t>
  </si>
  <si>
    <t>Direct labor</t>
  </si>
  <si>
    <t>Manufacturing overhead</t>
  </si>
  <si>
    <t>Direct Labor Cost</t>
  </si>
  <si>
    <t>Direct Labor Hours</t>
  </si>
  <si>
    <t>Machine Hours</t>
  </si>
  <si>
    <t>Direct Materials Cost</t>
  </si>
  <si>
    <t>Expected manufacturing overhead</t>
  </si>
  <si>
    <t>direct labor hour</t>
  </si>
  <si>
    <t>direct labor dollar</t>
  </si>
  <si>
    <t>machine hour</t>
  </si>
  <si>
    <t>dollar of direct material</t>
  </si>
  <si>
    <t>Problem 2-1 Cost of Goods Manufactured, Cost of Goods Sold, and Income</t>
  </si>
  <si>
    <t>The following information is available for Satterfield's Custom Glass for the fiscal year ending December 31, 2017:</t>
  </si>
  <si>
    <t>Sales</t>
  </si>
  <si>
    <t>Beginning balance in Work In Process Inventory</t>
  </si>
  <si>
    <t>Ending balance in Finished Goods Inventory</t>
  </si>
  <si>
    <t>Beginning balance in Finished Goods Inventory</t>
  </si>
  <si>
    <t>Ending balance in Work In Process Inventory</t>
  </si>
  <si>
    <t>Selling and administrative expenses</t>
  </si>
  <si>
    <r>
      <rPr>
        <b/>
        <sz val="11"/>
        <color theme="1"/>
        <rFont val="Liberation Sans"/>
        <family val="2"/>
      </rPr>
      <t>a.</t>
    </r>
    <r>
      <rPr>
        <sz val="11"/>
        <color theme="1"/>
        <rFont val="Liberation Sans"/>
        <family val="2"/>
      </rPr>
      <t xml:space="preserve"> Prepare a schedule of costs of goods manufactured.</t>
    </r>
  </si>
  <si>
    <t>Satterfield’s Custom Glass</t>
  </si>
  <si>
    <t>Schedule of Cost of Goods Manufactured</t>
  </si>
  <si>
    <t>For the Year Ended December 31, 2017</t>
  </si>
  <si>
    <t>Beginning balance in work in process inventory</t>
  </si>
  <si>
    <t>Add current manufacturing costs:</t>
  </si>
  <si>
    <t>Direct material</t>
  </si>
  <si>
    <t>Cost of goods manufactured</t>
  </si>
  <si>
    <t xml:space="preserve">Less ending balance in work in process inventory </t>
  </si>
  <si>
    <t>Income Statement</t>
  </si>
  <si>
    <t>Less cost of goods sold:</t>
  </si>
  <si>
    <t>Beginning finished goods inventory</t>
  </si>
  <si>
    <t>Cost of goods available for sale</t>
  </si>
  <si>
    <t>Gross profit</t>
  </si>
  <si>
    <t>Less nonmanufacturing expenses:</t>
  </si>
  <si>
    <t>Net income (loss)</t>
  </si>
  <si>
    <r>
      <rPr>
        <b/>
        <sz val="11"/>
        <color theme="1"/>
        <rFont val="Liberation Sans"/>
        <family val="2"/>
      </rPr>
      <t>b.</t>
    </r>
    <r>
      <rPr>
        <sz val="11"/>
        <color theme="1"/>
        <rFont val="Liberation Sans"/>
        <family val="2"/>
      </rPr>
      <t xml:space="preserve"> Prepare an income statement for fiscal 2014. Ignore income taxes.</t>
    </r>
  </si>
  <si>
    <t>Ending finished goods inventory</t>
  </si>
  <si>
    <t>Problem 2-3 Job-Order Costing: Inventory Accounts and Cost of Goods Sold</t>
  </si>
  <si>
    <t>Smith Die Company manufactures cutting dies for the shoe industry. Each set of dies is custom designed to a customer's templates. During the first week of May, six orders were received from customers. They were assigned job numbers 1005-1010. The following transactions occurred during the first week of May.</t>
  </si>
  <si>
    <t>Totals</t>
  </si>
  <si>
    <t>Direct Materials</t>
  </si>
  <si>
    <t>Indirect Materials</t>
  </si>
  <si>
    <t>Job Number</t>
  </si>
  <si>
    <t>Direct Labor</t>
  </si>
  <si>
    <t>Indirect Labor</t>
  </si>
  <si>
    <t xml:space="preserve">   of total job costs.</t>
  </si>
  <si>
    <r>
      <rPr>
        <b/>
        <sz val="11"/>
        <color theme="1"/>
        <rFont val="Liberation Sans"/>
        <family val="2"/>
      </rPr>
      <t xml:space="preserve">a. </t>
    </r>
    <r>
      <rPr>
        <sz val="11"/>
        <color theme="1"/>
        <rFont val="Liberation Sans"/>
        <family val="2"/>
      </rPr>
      <t xml:space="preserve">Calculate the total cost of each job. </t>
    </r>
  </si>
  <si>
    <t>Mfg. overhead</t>
  </si>
  <si>
    <r>
      <rPr>
        <b/>
        <sz val="11"/>
        <color theme="1"/>
        <rFont val="Liberation Sans"/>
        <family val="2"/>
      </rPr>
      <t>b.</t>
    </r>
    <r>
      <rPr>
        <sz val="11"/>
        <color theme="1"/>
        <rFont val="Liberation Sans"/>
        <family val="2"/>
      </rPr>
      <t xml:space="preserve"> Prepare journal entries to record the above information.</t>
    </r>
  </si>
  <si>
    <t xml:space="preserve">       Mallard Supply</t>
  </si>
  <si>
    <t xml:space="preserve">=&gt; Jobs 1005, 1006, 1007 and 1008 were shipped to customers and billed at </t>
  </si>
  <si>
    <t xml:space="preserve">=&gt; Jobs 1005, 1006, 1007, and 1008 were completed and transferred to finished goods. </t>
  </si>
  <si>
    <t>=&gt; Overhead was applied to all jobs in process based on direct labor cost</t>
  </si>
  <si>
    <t xml:space="preserve">=&gt; The company received and paid for supplies (indirect materials) from </t>
  </si>
  <si>
    <t>Raw Material Inventory</t>
  </si>
  <si>
    <t>Accounts Payable</t>
  </si>
  <si>
    <t>Cash</t>
  </si>
  <si>
    <t>=&gt; Material requisitions indicated that materials were issued to the factory floor and labor time ticket summaries were prepared for the week as follows:</t>
  </si>
  <si>
    <t>Finished Goods Inventory</t>
  </si>
  <si>
    <t>Accounts Receivable</t>
  </si>
  <si>
    <t>Cost of Goods Sold</t>
  </si>
  <si>
    <t>To record the purchase of steel</t>
  </si>
  <si>
    <t>To record the purchase of supplies</t>
  </si>
  <si>
    <t>To record materials used in production</t>
  </si>
  <si>
    <t>To record labor</t>
  </si>
  <si>
    <t>To record overhead applied to production</t>
  </si>
  <si>
    <t>To record the cost of jobs completed</t>
  </si>
  <si>
    <t>To record the sale of finished goods</t>
  </si>
  <si>
    <t xml:space="preserve">=&gt; Smith Die purchased steel on account from Eastern City Steel </t>
  </si>
  <si>
    <t>Solution: Exercise 2-7 Recording Material Cost in Job-Order Costing</t>
  </si>
  <si>
    <t>Solution: Exercise 2-9 Recording Labor Cost in Job-Order Costing</t>
  </si>
  <si>
    <t>Solution: Exercise 2-12 Allocating Manufacturing Overhead to Jobs</t>
  </si>
  <si>
    <t>Solution: Problem 2-1 Cost of Goods Manufactured, Cost of Goods Sold, and Income</t>
  </si>
  <si>
    <t>Solution: Problem 2-3 Job-Order Costing: Inventory Accounts and Cost of Goods Sold</t>
  </si>
  <si>
    <t>What-if?</t>
  </si>
  <si>
    <t>Consider the following after you have completed the requirements of E2-12.</t>
  </si>
  <si>
    <t>Consider the following after you have completed the requirements of P2-3.</t>
  </si>
  <si>
    <t>Raw Materials</t>
  </si>
  <si>
    <t>Problem data follow:</t>
  </si>
  <si>
    <t>Relevant problem data follow:</t>
  </si>
  <si>
    <t xml:space="preserve">1. Suppose management provides a revised manufacturing overhead estimate of $937,500. What will be the revised cost of job 253 using direct labor cost is as the allocation base? </t>
  </si>
  <si>
    <t xml:space="preserve">The cost of job 253 will decline from $7,680 to $7,500, a reduction of $180. This will increase the profit of job 253 by $180. </t>
  </si>
  <si>
    <t>2. What effect will the overhead revision in part 1 have on profit of job 253?</t>
  </si>
  <si>
    <t xml:space="preserve">The production manager has asked what inventory amounts exist at the end of the first week of May. Calculate the amounts.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</si>
</sst>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&quot;$&quot;#,##0"/>
    <numFmt numFmtId="167" formatCode="mmmm\ yyyy"/>
    <numFmt numFmtId="168" formatCode="&quot;$&quot;#,##0.00"/>
  </numFmts>
  <fonts count="20" x14ac:knownFonts="1"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Liberation Sans"/>
      <family val="2"/>
    </font>
    <font>
      <b/>
      <sz val="11"/>
      <color theme="1"/>
      <name val="Liberation Sans"/>
      <family val="2"/>
    </font>
    <font>
      <b/>
      <sz val="12"/>
      <color theme="0"/>
      <name val="Liberation Sans"/>
      <family val="2"/>
    </font>
    <font>
      <sz val="11"/>
      <color theme="1"/>
      <name val="Liberation Sans"/>
      <family val="2"/>
    </font>
    <font>
      <sz val="10"/>
      <name val="Liberation Sans"/>
      <family val="2"/>
    </font>
    <font>
      <sz val="11"/>
      <name val="Liberation Sans"/>
      <family val="2"/>
    </font>
    <font>
      <i/>
      <sz val="11"/>
      <color theme="1"/>
      <name val="Liberation Sans"/>
      <family val="2"/>
    </font>
    <font>
      <b/>
      <sz val="11"/>
      <name val="Liberation Sans"/>
      <family val="2"/>
    </font>
    <font>
      <u val="singleAccounting"/>
      <sz val="11"/>
      <name val="Liberation Sans"/>
      <family val="2"/>
    </font>
    <font>
      <u/>
      <sz val="11"/>
      <name val="Liberation Sans"/>
      <family val="2"/>
    </font>
    <font>
      <u val="doubleAccounting"/>
      <sz val="11"/>
      <name val="Liberation Sans"/>
      <family val="2"/>
    </font>
    <font>
      <sz val="11"/>
      <color theme="1"/>
      <name val="Arial"/>
      <family val="2"/>
    </font>
    <font>
      <u/>
      <sz val="11"/>
      <color theme="1"/>
      <name val="Liberation Sans"/>
      <family val="2"/>
    </font>
    <font>
      <u val="double"/>
      <sz val="11"/>
      <color theme="1"/>
      <name val="Liberation Sans"/>
      <family val="2"/>
    </font>
    <font>
      <b/>
      <i/>
      <sz val="12"/>
      <color theme="0"/>
      <name val="Liberation Sans"/>
      <family val="2"/>
    </font>
    <font>
      <i/>
      <sz val="12"/>
      <color theme="1"/>
      <name val="Liberation Sans"/>
      <family val="2"/>
    </font>
    <font>
      <sz val="12"/>
      <color theme="0"/>
      <name val="Liberation Sans"/>
      <family val="2"/>
    </font>
    <font>
      <i/>
      <sz val="12"/>
      <color theme="0"/>
      <name val="Liberation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1">
    <xf numFmtId="0" fontId="0" fillId="0" borderId="0" xfId="0"/>
    <xf numFmtId="164" fontId="2" fillId="0" borderId="0" xfId="1" applyNumberFormat="1" applyFont="1"/>
    <xf numFmtId="164" fontId="5" fillId="0" borderId="0" xfId="1" applyNumberFormat="1" applyFont="1"/>
    <xf numFmtId="164" fontId="5" fillId="0" borderId="0" xfId="1" applyNumberFormat="1" applyFont="1" applyFill="1" applyBorder="1"/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49" fontId="8" fillId="0" borderId="0" xfId="1" applyNumberFormat="1" applyFont="1" applyAlignment="1"/>
    <xf numFmtId="164" fontId="2" fillId="0" borderId="0" xfId="1" applyNumberFormat="1" applyFont="1" applyFill="1" applyBorder="1"/>
    <xf numFmtId="0" fontId="7" fillId="0" borderId="0" xfId="0" applyFont="1" applyFill="1" applyBorder="1" applyAlignment="1">
      <alignment vertical="top" wrapText="1"/>
    </xf>
    <xf numFmtId="49" fontId="7" fillId="0" borderId="0" xfId="1" applyNumberFormat="1" applyFont="1" applyFill="1" applyBorder="1" applyAlignment="1">
      <alignment vertical="center" wrapText="1"/>
    </xf>
    <xf numFmtId="49" fontId="7" fillId="0" borderId="0" xfId="1" applyNumberFormat="1" applyFont="1" applyFill="1" applyBorder="1" applyAlignment="1">
      <alignment vertical="center"/>
    </xf>
    <xf numFmtId="164" fontId="7" fillId="0" borderId="0" xfId="1" applyNumberFormat="1" applyFont="1" applyFill="1" applyBorder="1"/>
    <xf numFmtId="0" fontId="7" fillId="0" borderId="0" xfId="0" applyFont="1" applyFill="1" applyBorder="1" applyAlignment="1">
      <alignment horizontal="left" vertical="top"/>
    </xf>
    <xf numFmtId="164" fontId="7" fillId="0" borderId="0" xfId="1" applyNumberFormat="1" applyFont="1" applyFill="1" applyBorder="1" applyAlignment="1"/>
    <xf numFmtId="41" fontId="7" fillId="0" borderId="0" xfId="1" applyNumberFormat="1" applyFont="1" applyFill="1" applyBorder="1" applyAlignment="1"/>
    <xf numFmtId="0" fontId="7" fillId="0" borderId="0" xfId="0" applyFont="1" applyFill="1" applyBorder="1" applyAlignment="1"/>
    <xf numFmtId="49" fontId="7" fillId="0" borderId="0" xfId="1" applyNumberFormat="1" applyFont="1" applyFill="1" applyBorder="1" applyAlignment="1"/>
    <xf numFmtId="43" fontId="7" fillId="0" borderId="0" xfId="1" applyFont="1" applyFill="1" applyBorder="1" applyAlignment="1"/>
    <xf numFmtId="43" fontId="7" fillId="0" borderId="0" xfId="1" applyFont="1" applyFill="1" applyBorder="1" applyAlignment="1">
      <alignment vertical="top"/>
    </xf>
    <xf numFmtId="164" fontId="7" fillId="0" borderId="0" xfId="1" applyNumberFormat="1" applyFont="1" applyFill="1" applyBorder="1" applyAlignment="1">
      <alignment vertical="top"/>
    </xf>
    <xf numFmtId="49" fontId="7" fillId="0" borderId="0" xfId="1" applyNumberFormat="1" applyFont="1" applyFill="1" applyBorder="1" applyAlignment="1">
      <alignment vertical="top" wrapText="1"/>
    </xf>
    <xf numFmtId="49" fontId="7" fillId="0" borderId="0" xfId="1" applyNumberFormat="1" applyFont="1" applyFill="1" applyBorder="1"/>
    <xf numFmtId="0" fontId="5" fillId="0" borderId="0" xfId="0" applyFont="1" applyFill="1" applyBorder="1" applyAlignment="1">
      <alignment vertical="center"/>
    </xf>
    <xf numFmtId="49" fontId="5" fillId="0" borderId="0" xfId="1" applyNumberFormat="1" applyFont="1"/>
    <xf numFmtId="164" fontId="5" fillId="3" borderId="0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center" vertical="top"/>
    </xf>
    <xf numFmtId="165" fontId="10" fillId="0" borderId="0" xfId="2" applyNumberFormat="1" applyFont="1" applyFill="1" applyBorder="1" applyAlignment="1">
      <alignment vertical="top"/>
    </xf>
    <xf numFmtId="164" fontId="7" fillId="0" borderId="0" xfId="1" applyNumberFormat="1" applyFont="1" applyFill="1" applyBorder="1" applyAlignment="1">
      <alignment vertical="center"/>
    </xf>
    <xf numFmtId="164" fontId="11" fillId="0" borderId="0" xfId="1" applyNumberFormat="1" applyFont="1" applyFill="1" applyBorder="1" applyAlignment="1">
      <alignment vertical="top"/>
    </xf>
    <xf numFmtId="165" fontId="12" fillId="0" borderId="0" xfId="2" applyNumberFormat="1" applyFont="1" applyFill="1" applyBorder="1" applyAlignment="1">
      <alignment vertical="top"/>
    </xf>
    <xf numFmtId="41" fontId="7" fillId="0" borderId="0" xfId="0" applyNumberFormat="1" applyFont="1" applyFill="1" applyBorder="1" applyAlignment="1">
      <alignment vertical="top"/>
    </xf>
    <xf numFmtId="41" fontId="7" fillId="0" borderId="0" xfId="0" applyNumberFormat="1" applyFont="1" applyFill="1" applyBorder="1" applyAlignment="1">
      <alignment vertical="center"/>
    </xf>
    <xf numFmtId="165" fontId="7" fillId="0" borderId="0" xfId="2" applyNumberFormat="1" applyFont="1" applyFill="1" applyBorder="1" applyAlignment="1"/>
    <xf numFmtId="0" fontId="5" fillId="0" borderId="0" xfId="0" applyFont="1" applyFill="1" applyBorder="1" applyAlignment="1"/>
    <xf numFmtId="164" fontId="5" fillId="3" borderId="1" xfId="1" applyNumberFormat="1" applyFont="1" applyFill="1" applyBorder="1" applyAlignment="1"/>
    <xf numFmtId="165" fontId="7" fillId="3" borderId="0" xfId="2" applyNumberFormat="1" applyFont="1" applyFill="1" applyBorder="1" applyAlignment="1">
      <alignment vertical="top"/>
    </xf>
    <xf numFmtId="164" fontId="5" fillId="3" borderId="1" xfId="1" applyNumberFormat="1" applyFont="1" applyFill="1" applyBorder="1" applyAlignment="1">
      <alignment horizontal="right"/>
    </xf>
    <xf numFmtId="165" fontId="7" fillId="3" borderId="0" xfId="2" applyNumberFormat="1" applyFont="1" applyFill="1" applyBorder="1" applyAlignment="1">
      <alignment horizontal="right" vertical="top"/>
    </xf>
    <xf numFmtId="164" fontId="5" fillId="0" borderId="0" xfId="1" applyNumberFormat="1" applyFont="1" applyBorder="1"/>
    <xf numFmtId="167" fontId="5" fillId="0" borderId="0" xfId="0" applyNumberFormat="1" applyFont="1" applyFill="1" applyBorder="1" applyAlignment="1"/>
    <xf numFmtId="38" fontId="7" fillId="0" borderId="0" xfId="0" applyNumberFormat="1" applyFont="1" applyFill="1" applyBorder="1" applyAlignment="1">
      <alignment horizontal="right"/>
    </xf>
    <xf numFmtId="6" fontId="5" fillId="0" borderId="0" xfId="0" applyNumberFormat="1" applyFont="1" applyFill="1" applyBorder="1" applyAlignment="1">
      <alignment horizontal="right"/>
    </xf>
    <xf numFmtId="38" fontId="5" fillId="0" borderId="0" xfId="0" applyNumberFormat="1" applyFont="1" applyFill="1" applyBorder="1" applyAlignment="1">
      <alignment horizontal="right"/>
    </xf>
    <xf numFmtId="5" fontId="7" fillId="0" borderId="0" xfId="2" applyNumberFormat="1" applyFont="1" applyFill="1" applyBorder="1" applyAlignment="1">
      <alignment horizontal="center" vertical="center"/>
    </xf>
    <xf numFmtId="6" fontId="5" fillId="0" borderId="0" xfId="0" applyNumberFormat="1" applyFont="1" applyFill="1" applyBorder="1" applyAlignment="1">
      <alignment horizontal="center"/>
    </xf>
    <xf numFmtId="49" fontId="7" fillId="0" borderId="0" xfId="1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horizontal="right"/>
    </xf>
    <xf numFmtId="164" fontId="7" fillId="0" borderId="0" xfId="1" applyNumberFormat="1" applyFont="1" applyFill="1" applyBorder="1" applyAlignment="1">
      <alignment horizontal="right" vertical="center"/>
    </xf>
    <xf numFmtId="164" fontId="7" fillId="0" borderId="0" xfId="1" applyNumberFormat="1" applyFont="1" applyFill="1" applyBorder="1" applyAlignment="1">
      <alignment horizontal="right" vertical="top"/>
    </xf>
    <xf numFmtId="3" fontId="7" fillId="0" borderId="0" xfId="1" applyNumberFormat="1" applyFont="1" applyFill="1" applyBorder="1" applyAlignment="1">
      <alignment horizontal="right" vertical="center"/>
    </xf>
    <xf numFmtId="165" fontId="7" fillId="0" borderId="0" xfId="2" applyNumberFormat="1" applyFont="1" applyFill="1" applyBorder="1" applyAlignment="1">
      <alignment horizontal="right" vertical="center"/>
    </xf>
    <xf numFmtId="165" fontId="11" fillId="0" borderId="0" xfId="2" applyNumberFormat="1" applyFont="1" applyFill="1" applyBorder="1" applyAlignment="1">
      <alignment horizontal="right" vertical="top"/>
    </xf>
    <xf numFmtId="41" fontId="7" fillId="3" borderId="0" xfId="0" applyNumberFormat="1" applyFont="1" applyFill="1" applyBorder="1" applyAlignment="1">
      <alignment vertical="top"/>
    </xf>
    <xf numFmtId="41" fontId="7" fillId="0" borderId="0" xfId="0" applyNumberFormat="1" applyFont="1" applyFill="1" applyBorder="1" applyAlignment="1">
      <alignment horizontal="center" vertical="top"/>
    </xf>
    <xf numFmtId="41" fontId="7" fillId="0" borderId="0" xfId="1" applyNumberFormat="1" applyFont="1" applyFill="1" applyBorder="1" applyAlignment="1">
      <alignment horizontal="center"/>
    </xf>
    <xf numFmtId="41" fontId="7" fillId="3" borderId="0" xfId="0" applyNumberFormat="1" applyFont="1" applyFill="1" applyBorder="1" applyAlignment="1">
      <alignment horizontal="right" vertical="top"/>
    </xf>
    <xf numFmtId="41" fontId="7" fillId="0" borderId="0" xfId="0" applyNumberFormat="1" applyFont="1" applyFill="1" applyBorder="1" applyAlignment="1">
      <alignment horizontal="right" vertical="center"/>
    </xf>
    <xf numFmtId="41" fontId="7" fillId="0" borderId="0" xfId="0" applyNumberFormat="1" applyFont="1" applyFill="1" applyBorder="1" applyAlignment="1">
      <alignment horizontal="right" vertical="top"/>
    </xf>
    <xf numFmtId="0" fontId="7" fillId="0" borderId="0" xfId="0" applyFont="1" applyBorder="1" applyAlignment="1">
      <alignment horizontal="center"/>
    </xf>
    <xf numFmtId="38" fontId="7" fillId="0" borderId="0" xfId="0" applyNumberFormat="1" applyFont="1" applyBorder="1" applyAlignment="1">
      <alignment horizontal="center" vertical="top" wrapText="1"/>
    </xf>
    <xf numFmtId="0" fontId="7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 vertical="top" wrapText="1"/>
    </xf>
    <xf numFmtId="164" fontId="13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center"/>
    </xf>
    <xf numFmtId="164" fontId="5" fillId="4" borderId="1" xfId="1" applyNumberFormat="1" applyFont="1" applyFill="1" applyBorder="1"/>
    <xf numFmtId="164" fontId="5" fillId="4" borderId="1" xfId="1" applyNumberFormat="1" applyFont="1" applyFill="1" applyBorder="1" applyAlignment="1">
      <alignment horizontal="center" wrapText="1"/>
    </xf>
    <xf numFmtId="164" fontId="5" fillId="4" borderId="1" xfId="1" applyNumberFormat="1" applyFont="1" applyFill="1" applyBorder="1" applyAlignment="1">
      <alignment horizontal="center"/>
    </xf>
    <xf numFmtId="164" fontId="5" fillId="3" borderId="0" xfId="1" applyNumberFormat="1" applyFont="1" applyFill="1"/>
    <xf numFmtId="164" fontId="5" fillId="0" borderId="0" xfId="1" applyNumberFormat="1" applyFont="1" applyFill="1"/>
    <xf numFmtId="42" fontId="5" fillId="3" borderId="0" xfId="2" applyNumberFormat="1" applyFont="1" applyFill="1"/>
    <xf numFmtId="42" fontId="5" fillId="3" borderId="3" xfId="2" applyNumberFormat="1" applyFont="1" applyFill="1" applyBorder="1"/>
    <xf numFmtId="164" fontId="5" fillId="3" borderId="0" xfId="1" applyNumberFormat="1" applyFont="1" applyFill="1" applyBorder="1" applyAlignment="1">
      <alignment horizontal="left"/>
    </xf>
    <xf numFmtId="165" fontId="5" fillId="3" borderId="0" xfId="2" applyNumberFormat="1" applyFont="1" applyFill="1"/>
    <xf numFmtId="164" fontId="5" fillId="3" borderId="1" xfId="1" applyNumberFormat="1" applyFont="1" applyFill="1" applyBorder="1"/>
    <xf numFmtId="164" fontId="5" fillId="3" borderId="2" xfId="1" applyNumberFormat="1" applyFont="1" applyFill="1" applyBorder="1"/>
    <xf numFmtId="165" fontId="5" fillId="3" borderId="3" xfId="2" applyNumberFormat="1" applyFont="1" applyFill="1" applyBorder="1"/>
    <xf numFmtId="8" fontId="5" fillId="3" borderId="0" xfId="2" applyNumberFormat="1" applyFont="1" applyFill="1"/>
    <xf numFmtId="43" fontId="5" fillId="3" borderId="0" xfId="1" applyFont="1" applyFill="1"/>
    <xf numFmtId="0" fontId="5" fillId="3" borderId="0" xfId="1" applyNumberFormat="1" applyFont="1" applyFill="1" applyAlignment="1">
      <alignment horizontal="center"/>
    </xf>
    <xf numFmtId="0" fontId="5" fillId="0" borderId="0" xfId="1" applyNumberFormat="1" applyFont="1" applyAlignment="1">
      <alignment horizontal="center"/>
    </xf>
    <xf numFmtId="168" fontId="5" fillId="3" borderId="0" xfId="2" applyNumberFormat="1" applyFont="1" applyFill="1"/>
    <xf numFmtId="4" fontId="5" fillId="3" borderId="0" xfId="1" applyNumberFormat="1" applyFont="1" applyFill="1"/>
    <xf numFmtId="4" fontId="5" fillId="0" borderId="0" xfId="1" applyNumberFormat="1" applyFont="1"/>
    <xf numFmtId="165" fontId="5" fillId="3" borderId="2" xfId="2" applyNumberFormat="1" applyFont="1" applyFill="1" applyBorder="1"/>
    <xf numFmtId="42" fontId="5" fillId="3" borderId="0" xfId="2" applyNumberFormat="1" applyFont="1" applyFill="1" applyAlignment="1">
      <alignment horizontal="right"/>
    </xf>
    <xf numFmtId="164" fontId="5" fillId="3" borderId="0" xfId="1" applyNumberFormat="1" applyFont="1" applyFill="1" applyAlignment="1">
      <alignment horizontal="right"/>
    </xf>
    <xf numFmtId="165" fontId="5" fillId="3" borderId="3" xfId="2" applyNumberFormat="1" applyFont="1" applyFill="1" applyBorder="1" applyAlignment="1">
      <alignment horizontal="right"/>
    </xf>
    <xf numFmtId="42" fontId="5" fillId="3" borderId="3" xfId="2" applyNumberFormat="1" applyFont="1" applyFill="1" applyBorder="1" applyAlignment="1">
      <alignment horizontal="right"/>
    </xf>
    <xf numFmtId="165" fontId="5" fillId="3" borderId="0" xfId="2" applyNumberFormat="1" applyFont="1" applyFill="1" applyAlignment="1">
      <alignment horizontal="right"/>
    </xf>
    <xf numFmtId="165" fontId="5" fillId="3" borderId="2" xfId="2" applyNumberFormat="1" applyFont="1" applyFill="1" applyBorder="1" applyAlignment="1">
      <alignment horizontal="right"/>
    </xf>
    <xf numFmtId="164" fontId="5" fillId="0" borderId="0" xfId="1" applyNumberFormat="1" applyFont="1" applyAlignment="1">
      <alignment horizontal="right"/>
    </xf>
    <xf numFmtId="0" fontId="5" fillId="0" borderId="0" xfId="1" applyNumberFormat="1" applyFont="1" applyFill="1" applyBorder="1" applyAlignment="1">
      <alignment horizontal="center"/>
    </xf>
    <xf numFmtId="4" fontId="5" fillId="0" borderId="0" xfId="1" applyNumberFormat="1" applyFont="1" applyFill="1" applyBorder="1"/>
    <xf numFmtId="165" fontId="5" fillId="0" borderId="0" xfId="2" applyNumberFormat="1" applyFont="1" applyFill="1" applyBorder="1" applyAlignment="1">
      <alignment horizontal="right"/>
    </xf>
    <xf numFmtId="166" fontId="7" fillId="0" borderId="0" xfId="2" applyNumberFormat="1" applyFont="1" applyFill="1" applyBorder="1" applyAlignment="1">
      <alignment horizontal="right" vertical="center"/>
    </xf>
    <xf numFmtId="164" fontId="5" fillId="3" borderId="0" xfId="1" applyNumberFormat="1" applyFont="1" applyFill="1" applyBorder="1"/>
    <xf numFmtId="164" fontId="5" fillId="0" borderId="0" xfId="1" applyNumberFormat="1" applyFont="1" applyFill="1" applyBorder="1" applyAlignment="1">
      <alignment horizontal="left"/>
    </xf>
    <xf numFmtId="49" fontId="5" fillId="0" borderId="0" xfId="1" applyNumberFormat="1" applyFont="1" applyFill="1" applyBorder="1"/>
    <xf numFmtId="49" fontId="5" fillId="0" borderId="0" xfId="1" applyNumberFormat="1" applyFont="1" applyFill="1" applyBorder="1" applyAlignment="1">
      <alignment horizontal="left"/>
    </xf>
    <xf numFmtId="165" fontId="5" fillId="3" borderId="3" xfId="2" applyNumberFormat="1" applyFont="1" applyFill="1" applyBorder="1" applyAlignment="1">
      <alignment horizontal="left"/>
    </xf>
    <xf numFmtId="165" fontId="5" fillId="3" borderId="0" xfId="2" applyNumberFormat="1" applyFont="1" applyFill="1" applyBorder="1" applyAlignment="1">
      <alignment horizontal="left"/>
    </xf>
    <xf numFmtId="3" fontId="5" fillId="0" borderId="0" xfId="2" applyNumberFormat="1" applyFont="1" applyFill="1" applyBorder="1" applyAlignment="1">
      <alignment horizontal="right"/>
    </xf>
    <xf numFmtId="3" fontId="5" fillId="0" borderId="0" xfId="1" applyNumberFormat="1" applyFont="1" applyFill="1" applyBorder="1" applyAlignment="1">
      <alignment horizontal="right"/>
    </xf>
    <xf numFmtId="166" fontId="5" fillId="3" borderId="0" xfId="1" applyNumberFormat="1" applyFont="1" applyFill="1" applyBorder="1" applyAlignment="1">
      <alignment horizontal="right"/>
    </xf>
    <xf numFmtId="166" fontId="5" fillId="0" borderId="0" xfId="1" applyNumberFormat="1" applyFont="1" applyFill="1" applyBorder="1" applyAlignment="1">
      <alignment horizontal="right"/>
    </xf>
    <xf numFmtId="168" fontId="5" fillId="3" borderId="0" xfId="2" applyNumberFormat="1" applyFont="1" applyFill="1" applyBorder="1" applyAlignment="1">
      <alignment horizontal="right"/>
    </xf>
    <xf numFmtId="168" fontId="5" fillId="0" borderId="0" xfId="2" applyNumberFormat="1" applyFont="1" applyFill="1" applyBorder="1" applyAlignment="1">
      <alignment horizontal="right"/>
    </xf>
    <xf numFmtId="3" fontId="5" fillId="0" borderId="0" xfId="1" applyNumberFormat="1" applyFont="1" applyFill="1" applyBorder="1" applyAlignment="1">
      <alignment horizontal="left"/>
    </xf>
    <xf numFmtId="165" fontId="5" fillId="3" borderId="0" xfId="2" applyNumberFormat="1" applyFont="1" applyFill="1" applyBorder="1" applyAlignment="1">
      <alignment horizontal="right"/>
    </xf>
    <xf numFmtId="165" fontId="5" fillId="0" borderId="0" xfId="2" applyNumberFormat="1" applyFont="1" applyFill="1" applyBorder="1" applyAlignment="1">
      <alignment horizontal="left"/>
    </xf>
    <xf numFmtId="3" fontId="5" fillId="0" borderId="0" xfId="1" applyNumberFormat="1" applyFont="1" applyFill="1" applyBorder="1" applyAlignment="1"/>
    <xf numFmtId="164" fontId="5" fillId="0" borderId="0" xfId="1" applyNumberFormat="1" applyFont="1" applyFill="1" applyBorder="1" applyAlignment="1"/>
    <xf numFmtId="49" fontId="5" fillId="0" borderId="0" xfId="1" applyNumberFormat="1" applyFont="1" applyFill="1" applyBorder="1" applyAlignment="1">
      <alignment vertical="top" wrapText="1"/>
    </xf>
    <xf numFmtId="165" fontId="5" fillId="0" borderId="0" xfId="2" applyNumberFormat="1" applyFont="1" applyFill="1" applyBorder="1" applyAlignment="1"/>
    <xf numFmtId="165" fontId="7" fillId="0" borderId="0" xfId="2" applyNumberFormat="1" applyFont="1" applyFill="1" applyBorder="1" applyAlignment="1">
      <alignment vertical="center"/>
    </xf>
    <xf numFmtId="166" fontId="5" fillId="0" borderId="0" xfId="2" applyNumberFormat="1" applyFont="1" applyFill="1" applyBorder="1" applyAlignment="1"/>
    <xf numFmtId="165" fontId="7" fillId="3" borderId="3" xfId="2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165" fontId="5" fillId="0" borderId="0" xfId="2" applyNumberFormat="1" applyFont="1" applyBorder="1" applyAlignment="1">
      <alignment horizontal="right"/>
    </xf>
    <xf numFmtId="41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horizontal="left"/>
    </xf>
    <xf numFmtId="0" fontId="13" fillId="0" borderId="0" xfId="0" applyFont="1"/>
    <xf numFmtId="6" fontId="5" fillId="0" borderId="0" xfId="0" applyNumberFormat="1" applyFont="1" applyAlignment="1">
      <alignment horizontal="left" vertical="center" indent="3"/>
    </xf>
    <xf numFmtId="3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/>
    </xf>
    <xf numFmtId="6" fontId="5" fillId="0" borderId="0" xfId="0" applyNumberFormat="1" applyFont="1" applyAlignment="1">
      <alignment horizontal="left" vertical="center" indent="2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left" vertical="center" indent="3"/>
    </xf>
    <xf numFmtId="3" fontId="14" fillId="0" borderId="0" xfId="0" applyNumberFormat="1" applyFont="1" applyAlignment="1">
      <alignment horizontal="left" vertical="center" indent="3"/>
    </xf>
    <xf numFmtId="0" fontId="13" fillId="0" borderId="0" xfId="0" applyFont="1" applyAlignment="1">
      <alignment vertical="center"/>
    </xf>
    <xf numFmtId="6" fontId="15" fillId="0" borderId="0" xfId="0" applyNumberFormat="1" applyFont="1" applyAlignment="1">
      <alignment horizontal="left" vertical="center" indent="3"/>
    </xf>
    <xf numFmtId="43" fontId="7" fillId="3" borderId="0" xfId="1" applyFont="1" applyFill="1" applyBorder="1" applyAlignment="1">
      <alignment horizontal="right" vertical="center"/>
    </xf>
    <xf numFmtId="164" fontId="5" fillId="3" borderId="0" xfId="1" applyNumberFormat="1" applyFont="1" applyFill="1" applyBorder="1" applyAlignment="1">
      <alignment vertical="top" wrapText="1"/>
    </xf>
    <xf numFmtId="164" fontId="5" fillId="0" borderId="0" xfId="1" applyNumberFormat="1" applyFont="1" applyFill="1" applyBorder="1" applyAlignment="1">
      <alignment vertical="top" wrapText="1"/>
    </xf>
    <xf numFmtId="164" fontId="5" fillId="3" borderId="1" xfId="1" applyNumberFormat="1" applyFont="1" applyFill="1" applyBorder="1" applyAlignment="1">
      <alignment vertical="top" wrapText="1"/>
    </xf>
    <xf numFmtId="164" fontId="7" fillId="3" borderId="0" xfId="1" applyNumberFormat="1" applyFont="1" applyFill="1" applyBorder="1" applyAlignment="1">
      <alignment horizontal="right" vertical="center"/>
    </xf>
    <xf numFmtId="165" fontId="5" fillId="3" borderId="0" xfId="2" applyNumberFormat="1" applyFont="1" applyFill="1" applyBorder="1" applyAlignment="1"/>
    <xf numFmtId="164" fontId="5" fillId="3" borderId="0" xfId="1" applyNumberFormat="1" applyFont="1" applyFill="1" applyBorder="1" applyAlignment="1">
      <alignment horizontal="right" vertical="top"/>
    </xf>
    <xf numFmtId="164" fontId="5" fillId="0" borderId="0" xfId="1" applyNumberFormat="1" applyFont="1" applyFill="1" applyBorder="1" applyAlignment="1">
      <alignment horizontal="right" vertical="top"/>
    </xf>
    <xf numFmtId="164" fontId="5" fillId="3" borderId="1" xfId="1" applyNumberFormat="1" applyFont="1" applyFill="1" applyBorder="1" applyAlignment="1">
      <alignment horizontal="right" vertical="top"/>
    </xf>
    <xf numFmtId="43" fontId="5" fillId="3" borderId="0" xfId="1" applyFont="1" applyFill="1" applyBorder="1" applyAlignment="1">
      <alignment horizontal="right" vertical="top"/>
    </xf>
    <xf numFmtId="43" fontId="5" fillId="0" borderId="0" xfId="1" applyFont="1" applyFill="1" applyBorder="1" applyAlignment="1">
      <alignment horizontal="right" vertical="top"/>
    </xf>
    <xf numFmtId="0" fontId="13" fillId="0" borderId="0" xfId="0" applyFont="1" applyFill="1" applyBorder="1"/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/>
    </xf>
    <xf numFmtId="6" fontId="5" fillId="0" borderId="0" xfId="0" applyNumberFormat="1" applyFont="1" applyFill="1" applyBorder="1" applyAlignment="1">
      <alignment horizontal="left" vertical="center" indent="3"/>
    </xf>
    <xf numFmtId="0" fontId="5" fillId="0" borderId="0" xfId="0" applyFont="1" applyBorder="1" applyAlignment="1">
      <alignment horizontal="center" vertical="center"/>
    </xf>
    <xf numFmtId="6" fontId="5" fillId="0" borderId="0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vertical="center"/>
    </xf>
    <xf numFmtId="6" fontId="5" fillId="0" borderId="0" xfId="0" applyNumberFormat="1" applyFont="1" applyBorder="1" applyAlignment="1">
      <alignment vertical="center"/>
    </xf>
    <xf numFmtId="38" fontId="5" fillId="0" borderId="0" xfId="0" applyNumberFormat="1" applyFont="1" applyBorder="1" applyAlignment="1">
      <alignment vertical="center"/>
    </xf>
    <xf numFmtId="38" fontId="5" fillId="0" borderId="1" xfId="0" applyNumberFormat="1" applyFont="1" applyBorder="1" applyAlignment="1">
      <alignment vertical="center"/>
    </xf>
    <xf numFmtId="6" fontId="5" fillId="0" borderId="3" xfId="0" applyNumberFormat="1" applyFont="1" applyBorder="1" applyAlignment="1">
      <alignment vertical="center"/>
    </xf>
    <xf numFmtId="6" fontId="13" fillId="0" borderId="4" xfId="0" applyNumberFormat="1" applyFont="1" applyBorder="1" applyAlignment="1">
      <alignment vertical="center"/>
    </xf>
    <xf numFmtId="38" fontId="13" fillId="0" borderId="0" xfId="0" applyNumberFormat="1" applyFont="1" applyBorder="1" applyAlignment="1">
      <alignment vertical="center"/>
    </xf>
    <xf numFmtId="38" fontId="13" fillId="0" borderId="1" xfId="0" applyNumberFormat="1" applyFont="1" applyBorder="1" applyAlignment="1">
      <alignment vertical="center"/>
    </xf>
    <xf numFmtId="6" fontId="13" fillId="0" borderId="3" xfId="0" applyNumberFormat="1" applyFont="1" applyBorder="1" applyAlignment="1">
      <alignment vertical="center"/>
    </xf>
    <xf numFmtId="6" fontId="13" fillId="0" borderId="3" xfId="0" applyNumberFormat="1" applyFont="1" applyBorder="1" applyAlignment="1">
      <alignment horizontal="right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49" fontId="7" fillId="0" borderId="0" xfId="1" applyNumberFormat="1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9" fontId="5" fillId="0" borderId="0" xfId="3" applyFont="1" applyFill="1" applyBorder="1" applyAlignment="1">
      <alignment horizontal="right"/>
    </xf>
    <xf numFmtId="165" fontId="5" fillId="3" borderId="0" xfId="2" applyNumberFormat="1" applyFont="1" applyFill="1" applyBorder="1" applyAlignment="1">
      <alignment vertical="center"/>
    </xf>
    <xf numFmtId="165" fontId="5" fillId="3" borderId="3" xfId="2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vertical="top"/>
    </xf>
    <xf numFmtId="49" fontId="5" fillId="0" borderId="0" xfId="1" quotePrefix="1" applyNumberFormat="1" applyFont="1"/>
    <xf numFmtId="49" fontId="5" fillId="0" borderId="0" xfId="0" applyNumberFormat="1" applyFont="1" applyBorder="1" applyAlignment="1">
      <alignment vertical="center"/>
    </xf>
    <xf numFmtId="49" fontId="5" fillId="0" borderId="0" xfId="1" applyNumberFormat="1" applyFont="1" applyBorder="1"/>
    <xf numFmtId="49" fontId="5" fillId="0" borderId="0" xfId="2" applyNumberFormat="1" applyFont="1" applyBorder="1" applyAlignment="1">
      <alignment horizontal="right"/>
    </xf>
    <xf numFmtId="164" fontId="5" fillId="0" borderId="0" xfId="1" quotePrefix="1" applyNumberFormat="1" applyFont="1" applyFill="1" applyBorder="1"/>
    <xf numFmtId="164" fontId="5" fillId="3" borderId="0" xfId="1" applyNumberFormat="1" applyFont="1" applyFill="1" applyBorder="1" applyAlignment="1">
      <alignment horizontal="left" vertical="center" indent="2"/>
    </xf>
    <xf numFmtId="164" fontId="13" fillId="3" borderId="0" xfId="1" applyNumberFormat="1" applyFont="1" applyFill="1" applyBorder="1"/>
    <xf numFmtId="164" fontId="7" fillId="3" borderId="0" xfId="1" applyNumberFormat="1" applyFont="1" applyFill="1" applyBorder="1" applyAlignment="1">
      <alignment horizontal="right" vertical="top"/>
    </xf>
    <xf numFmtId="164" fontId="5" fillId="0" borderId="0" xfId="1" applyNumberFormat="1" applyFont="1" applyFill="1" applyBorder="1" applyAlignment="1">
      <alignment vertical="center"/>
    </xf>
    <xf numFmtId="165" fontId="5" fillId="3" borderId="3" xfId="2" applyNumberFormat="1" applyFont="1" applyFill="1" applyBorder="1" applyAlignment="1">
      <alignment horizontal="right" vertical="center"/>
    </xf>
    <xf numFmtId="0" fontId="5" fillId="0" borderId="0" xfId="0" applyFont="1" applyFill="1" applyBorder="1"/>
    <xf numFmtId="164" fontId="17" fillId="0" borderId="0" xfId="1" applyNumberFormat="1" applyFont="1"/>
    <xf numFmtId="164" fontId="17" fillId="0" borderId="0" xfId="1" applyNumberFormat="1" applyFont="1" applyFill="1"/>
    <xf numFmtId="166" fontId="5" fillId="3" borderId="0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left"/>
    </xf>
    <xf numFmtId="164" fontId="5" fillId="0" borderId="0" xfId="1" applyNumberFormat="1" applyFont="1" applyAlignment="1"/>
    <xf numFmtId="49" fontId="5" fillId="0" borderId="0" xfId="1" applyNumberFormat="1" applyFont="1" applyFill="1" applyAlignment="1"/>
    <xf numFmtId="49" fontId="5" fillId="0" borderId="0" xfId="1" applyNumberFormat="1" applyFont="1" applyFill="1" applyAlignment="1">
      <alignment horizontal="center"/>
    </xf>
    <xf numFmtId="49" fontId="5" fillId="0" borderId="0" xfId="1" applyNumberFormat="1" applyFont="1" applyAlignment="1"/>
    <xf numFmtId="164" fontId="18" fillId="5" borderId="0" xfId="1" applyNumberFormat="1" applyFont="1" applyFill="1"/>
    <xf numFmtId="164" fontId="16" fillId="5" borderId="0" xfId="1" applyNumberFormat="1" applyFont="1" applyFill="1"/>
    <xf numFmtId="164" fontId="19" fillId="5" borderId="0" xfId="1" applyNumberFormat="1" applyFont="1" applyFill="1"/>
    <xf numFmtId="164" fontId="5" fillId="3" borderId="0" xfId="1" applyNumberFormat="1" applyFont="1" applyFill="1" applyBorder="1" applyAlignment="1">
      <alignment horizontal="left"/>
    </xf>
    <xf numFmtId="49" fontId="4" fillId="2" borderId="0" xfId="1" applyNumberFormat="1" applyFont="1" applyFill="1" applyAlignment="1">
      <alignment horizontal="left"/>
    </xf>
    <xf numFmtId="49" fontId="16" fillId="2" borderId="0" xfId="1" applyNumberFormat="1" applyFont="1" applyFill="1" applyAlignment="1">
      <alignment horizontal="left"/>
    </xf>
    <xf numFmtId="0" fontId="7" fillId="4" borderId="0" xfId="0" applyFont="1" applyFill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  <xf numFmtId="8" fontId="7" fillId="0" borderId="0" xfId="0" applyNumberFormat="1" applyFont="1" applyBorder="1" applyAlignment="1">
      <alignment horizontal="center" vertical="top" wrapText="1"/>
    </xf>
    <xf numFmtId="38" fontId="7" fillId="0" borderId="0" xfId="0" applyNumberFormat="1" applyFont="1" applyBorder="1" applyAlignment="1">
      <alignment horizontal="center" vertical="top" wrapText="1"/>
    </xf>
    <xf numFmtId="49" fontId="5" fillId="0" borderId="0" xfId="1" applyNumberFormat="1" applyFont="1" applyAlignment="1">
      <alignment horizontal="left" vertical="top" wrapText="1"/>
    </xf>
    <xf numFmtId="166" fontId="5" fillId="3" borderId="0" xfId="2" applyNumberFormat="1" applyFont="1" applyFill="1" applyBorder="1" applyAlignment="1">
      <alignment horizontal="right"/>
    </xf>
    <xf numFmtId="3" fontId="5" fillId="3" borderId="0" xfId="1" applyNumberFormat="1" applyFont="1" applyFill="1" applyBorder="1" applyAlignment="1">
      <alignment horizontal="left"/>
    </xf>
    <xf numFmtId="49" fontId="5" fillId="3" borderId="0" xfId="1" applyNumberFormat="1" applyFont="1" applyFill="1" applyAlignment="1">
      <alignment horizontal="left" vertical="top" wrapText="1"/>
    </xf>
    <xf numFmtId="49" fontId="7" fillId="0" borderId="0" xfId="1" applyNumberFormat="1" applyFont="1" applyFill="1" applyBorder="1" applyAlignment="1">
      <alignment horizontal="left" vertical="top" wrapText="1"/>
    </xf>
    <xf numFmtId="3" fontId="5" fillId="3" borderId="0" xfId="1" applyNumberFormat="1" applyFont="1" applyFill="1" applyBorder="1" applyAlignment="1">
      <alignment horizontal="right"/>
    </xf>
    <xf numFmtId="165" fontId="5" fillId="3" borderId="4" xfId="2" applyNumberFormat="1" applyFont="1" applyFill="1" applyBorder="1" applyAlignment="1">
      <alignment horizontal="right"/>
    </xf>
    <xf numFmtId="165" fontId="7" fillId="3" borderId="4" xfId="2" applyNumberFormat="1" applyFont="1" applyFill="1" applyBorder="1" applyAlignment="1">
      <alignment horizontal="right" vertical="top"/>
    </xf>
    <xf numFmtId="165" fontId="7" fillId="3" borderId="4" xfId="2" applyNumberFormat="1" applyFont="1" applyFill="1" applyBorder="1" applyAlignment="1">
      <alignment horizontal="right" vertical="center"/>
    </xf>
    <xf numFmtId="166" fontId="5" fillId="3" borderId="0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left"/>
    </xf>
    <xf numFmtId="49" fontId="5" fillId="0" borderId="0" xfId="1" applyNumberFormat="1" applyFont="1" applyFill="1" applyBorder="1" applyAlignment="1">
      <alignment horizontal="left" vertical="top" wrapText="1"/>
    </xf>
    <xf numFmtId="165" fontId="5" fillId="3" borderId="3" xfId="2" applyNumberFormat="1" applyFont="1" applyFill="1" applyBorder="1" applyAlignment="1">
      <alignment horizontal="right"/>
    </xf>
    <xf numFmtId="164" fontId="5" fillId="3" borderId="0" xfId="1" applyNumberFormat="1" applyFont="1" applyFill="1" applyBorder="1" applyAlignment="1">
      <alignment horizontal="right"/>
    </xf>
    <xf numFmtId="41" fontId="7" fillId="3" borderId="0" xfId="0" applyNumberFormat="1" applyFont="1" applyFill="1" applyBorder="1" applyAlignment="1">
      <alignment horizontal="right" vertical="top"/>
    </xf>
    <xf numFmtId="41" fontId="7" fillId="3" borderId="0" xfId="0" applyNumberFormat="1" applyFont="1" applyFill="1" applyBorder="1" applyAlignment="1">
      <alignment horizontal="right" vertical="center"/>
    </xf>
    <xf numFmtId="165" fontId="7" fillId="3" borderId="4" xfId="2" applyNumberFormat="1" applyFont="1" applyFill="1" applyBorder="1" applyAlignment="1">
      <alignment horizontal="center" vertical="center"/>
    </xf>
    <xf numFmtId="41" fontId="7" fillId="3" borderId="0" xfId="0" applyNumberFormat="1" applyFont="1" applyFill="1" applyBorder="1" applyAlignment="1">
      <alignment horizontal="center" vertical="center"/>
    </xf>
    <xf numFmtId="165" fontId="5" fillId="3" borderId="3" xfId="2" applyNumberFormat="1" applyFont="1" applyFill="1" applyBorder="1" applyAlignment="1">
      <alignment horizontal="center"/>
    </xf>
    <xf numFmtId="0" fontId="5" fillId="4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left" vertical="center"/>
    </xf>
    <xf numFmtId="49" fontId="7" fillId="0" borderId="0" xfId="1" applyNumberFormat="1" applyFont="1" applyFill="1" applyBorder="1" applyAlignment="1">
      <alignment horizontal="left" vertical="center" wrapText="1"/>
    </xf>
    <xf numFmtId="164" fontId="5" fillId="3" borderId="0" xfId="1" applyNumberFormat="1" applyFont="1" applyFill="1" applyAlignment="1">
      <alignment horizontal="left"/>
    </xf>
    <xf numFmtId="49" fontId="5" fillId="0" borderId="0" xfId="1" quotePrefix="1" applyNumberFormat="1" applyFont="1" applyAlignment="1">
      <alignment horizontal="left" wrapText="1"/>
    </xf>
    <xf numFmtId="49" fontId="5" fillId="0" borderId="0" xfId="1" applyNumberFormat="1" applyFont="1" applyAlignment="1">
      <alignment horizontal="left" wrapText="1"/>
    </xf>
    <xf numFmtId="164" fontId="5" fillId="4" borderId="1" xfId="1" applyNumberFormat="1" applyFont="1" applyFill="1" applyBorder="1" applyAlignment="1">
      <alignment vertical="center"/>
    </xf>
    <xf numFmtId="164" fontId="5" fillId="4" borderId="1" xfId="1" applyNumberFormat="1" applyFont="1" applyFill="1" applyBorder="1" applyAlignment="1">
      <alignment horizontal="center" vertical="center" wrapText="1"/>
    </xf>
    <xf numFmtId="164" fontId="5" fillId="4" borderId="1" xfId="1" applyNumberFormat="1" applyFont="1" applyFill="1" applyBorder="1" applyAlignment="1">
      <alignment horizontal="center" vertical="center"/>
    </xf>
    <xf numFmtId="164" fontId="5" fillId="4" borderId="1" xfId="1" applyNumberFormat="1" applyFont="1" applyFill="1" applyBorder="1" applyAlignment="1">
      <alignment horizontal="center" vertical="center" wrapText="1"/>
    </xf>
    <xf numFmtId="41" fontId="7" fillId="4" borderId="1" xfId="0" applyNumberFormat="1" applyFont="1" applyFill="1" applyBorder="1" applyAlignment="1">
      <alignment horizontal="center" vertical="center"/>
    </xf>
    <xf numFmtId="41" fontId="7" fillId="4" borderId="1" xfId="0" applyNumberFormat="1" applyFont="1" applyFill="1" applyBorder="1" applyAlignment="1">
      <alignment horizontal="center" vertical="center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zoomScaleNormal="100" workbookViewId="0">
      <selection sqref="A1:J1"/>
    </sheetView>
  </sheetViews>
  <sheetFormatPr defaultColWidth="8.77734375" defaultRowHeight="15" x14ac:dyDescent="0.2"/>
  <cols>
    <col min="1" max="1" width="3.109375" style="1" customWidth="1"/>
    <col min="2" max="2" width="6.6640625" style="1" customWidth="1"/>
    <col min="3" max="3" width="8.21875" style="1" customWidth="1"/>
    <col min="4" max="4" width="7" style="1" customWidth="1"/>
    <col min="5" max="5" width="8.88671875" style="1" customWidth="1"/>
    <col min="6" max="6" width="8.21875" style="1" customWidth="1"/>
    <col min="7" max="7" width="7" style="1" customWidth="1"/>
    <col min="8" max="9" width="8.21875" style="1" customWidth="1"/>
    <col min="10" max="10" width="6.77734375" style="1" customWidth="1"/>
    <col min="11" max="16384" width="8.77734375" style="1"/>
  </cols>
  <sheetData>
    <row r="1" spans="1:11" x14ac:dyDescent="0.2">
      <c r="A1" s="193" t="s">
        <v>4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11" ht="15" customHeight="1" x14ac:dyDescent="0.2">
      <c r="A2" s="10" t="s">
        <v>5</v>
      </c>
      <c r="B2" s="9"/>
      <c r="C2" s="9"/>
      <c r="D2" s="9"/>
      <c r="E2" s="9"/>
      <c r="F2" s="9"/>
      <c r="G2" s="9"/>
      <c r="H2" s="9"/>
      <c r="I2" s="9"/>
      <c r="J2" s="9"/>
    </row>
    <row r="3" spans="1:11" ht="15" customHeight="1" x14ac:dyDescent="0.2">
      <c r="A3" s="10" t="s">
        <v>6</v>
      </c>
      <c r="B3" s="10"/>
      <c r="C3" s="10"/>
      <c r="D3" s="10"/>
      <c r="E3" s="10"/>
      <c r="F3" s="10"/>
      <c r="G3" s="44"/>
      <c r="H3" s="10"/>
      <c r="I3" s="10"/>
      <c r="J3" s="10"/>
    </row>
    <row r="4" spans="1:11" ht="14.45" customHeight="1" x14ac:dyDescent="0.2">
      <c r="A4" s="10"/>
      <c r="B4" s="3" t="s">
        <v>7</v>
      </c>
      <c r="C4" s="34"/>
      <c r="D4" s="45"/>
      <c r="E4" s="34"/>
      <c r="F4" s="34"/>
      <c r="H4" s="51">
        <v>250</v>
      </c>
      <c r="I4" s="10"/>
      <c r="J4" s="46"/>
    </row>
    <row r="5" spans="1:11" ht="15" customHeight="1" x14ac:dyDescent="0.2">
      <c r="A5" s="13"/>
      <c r="B5" s="3" t="s">
        <v>8</v>
      </c>
      <c r="C5" s="34"/>
      <c r="D5" s="34"/>
      <c r="E5" s="34"/>
      <c r="F5" s="34"/>
      <c r="H5" s="49">
        <v>350</v>
      </c>
      <c r="I5" s="12"/>
      <c r="J5" s="26"/>
      <c r="K5" s="4"/>
    </row>
    <row r="6" spans="1:11" ht="15" customHeight="1" x14ac:dyDescent="0.2">
      <c r="A6" s="13"/>
      <c r="B6" s="3" t="s">
        <v>9</v>
      </c>
      <c r="C6" s="40"/>
      <c r="D6" s="40"/>
      <c r="E6" s="40"/>
      <c r="F6" s="40"/>
      <c r="H6" s="49">
        <v>100</v>
      </c>
      <c r="I6" s="27"/>
      <c r="J6" s="27"/>
      <c r="K6" s="4"/>
    </row>
    <row r="7" spans="1:11" ht="15" customHeight="1" x14ac:dyDescent="0.2">
      <c r="A7" s="13"/>
      <c r="B7" s="3" t="s">
        <v>10</v>
      </c>
      <c r="C7" s="15"/>
      <c r="D7" s="15"/>
      <c r="E7" s="3"/>
      <c r="F7" s="41"/>
      <c r="H7" s="47">
        <v>400</v>
      </c>
      <c r="I7" s="13"/>
      <c r="J7" s="13"/>
      <c r="K7" s="4"/>
    </row>
    <row r="8" spans="1:11" ht="15" customHeight="1" x14ac:dyDescent="0.2">
      <c r="A8" s="13"/>
      <c r="B8" s="3" t="s">
        <v>11</v>
      </c>
      <c r="C8" s="34"/>
      <c r="D8" s="34"/>
      <c r="E8" s="3"/>
      <c r="F8" s="42"/>
      <c r="H8" s="48">
        <v>500</v>
      </c>
      <c r="I8" s="28"/>
      <c r="J8" s="28"/>
      <c r="K8" s="4"/>
    </row>
    <row r="9" spans="1:11" ht="15" customHeight="1" x14ac:dyDescent="0.2">
      <c r="A9" s="13"/>
      <c r="B9" s="3"/>
      <c r="C9" s="34"/>
      <c r="D9" s="34"/>
      <c r="E9" s="3"/>
      <c r="F9" s="43"/>
      <c r="G9" s="49"/>
      <c r="H9" s="19"/>
      <c r="I9" s="19"/>
      <c r="J9" s="19"/>
      <c r="K9" s="4"/>
    </row>
    <row r="10" spans="1:11" ht="15" customHeight="1" x14ac:dyDescent="0.2">
      <c r="A10" s="6" t="s">
        <v>1</v>
      </c>
      <c r="B10" s="3"/>
      <c r="C10" s="34"/>
      <c r="D10" s="34"/>
      <c r="E10" s="3"/>
      <c r="F10" s="43"/>
      <c r="G10" s="52"/>
      <c r="H10" s="29"/>
      <c r="I10" s="29"/>
      <c r="J10" s="29"/>
      <c r="K10" s="4"/>
    </row>
    <row r="11" spans="1:11" ht="15" customHeight="1" x14ac:dyDescent="0.2">
      <c r="A11" s="16" t="s">
        <v>12</v>
      </c>
      <c r="B11" s="3"/>
      <c r="C11" s="34"/>
      <c r="D11" s="34"/>
      <c r="E11" s="3"/>
      <c r="F11" s="43"/>
      <c r="G11" s="30"/>
      <c r="H11" s="30"/>
      <c r="I11" s="31"/>
      <c r="J11" s="31"/>
      <c r="K11" s="4"/>
    </row>
    <row r="12" spans="1:11" ht="15" customHeight="1" x14ac:dyDescent="0.2">
      <c r="A12" s="13"/>
      <c r="B12" s="3"/>
      <c r="C12" s="34"/>
      <c r="D12" s="34"/>
      <c r="E12" s="3"/>
      <c r="F12" s="43"/>
      <c r="G12" s="31"/>
      <c r="H12" s="31"/>
      <c r="I12" s="14"/>
      <c r="J12" s="14"/>
      <c r="K12" s="4"/>
    </row>
    <row r="13" spans="1:11" ht="15" customHeight="1" x14ac:dyDescent="0.2">
      <c r="A13" s="13"/>
      <c r="B13" s="3"/>
      <c r="C13" s="34"/>
      <c r="D13" s="34"/>
      <c r="E13" s="3"/>
      <c r="F13" s="43"/>
      <c r="G13" s="31"/>
      <c r="H13" s="54" t="s">
        <v>13</v>
      </c>
      <c r="I13" s="55" t="s">
        <v>14</v>
      </c>
      <c r="J13" s="14"/>
      <c r="K13" s="4"/>
    </row>
    <row r="14" spans="1:11" ht="15" customHeight="1" x14ac:dyDescent="0.2">
      <c r="A14" s="13"/>
      <c r="B14" s="192"/>
      <c r="C14" s="192"/>
      <c r="D14" s="192"/>
      <c r="E14" s="192"/>
      <c r="F14" s="192"/>
      <c r="G14" s="31"/>
      <c r="H14" s="56"/>
      <c r="I14" s="57"/>
      <c r="J14" s="32"/>
      <c r="K14" s="4"/>
    </row>
    <row r="15" spans="1:11" ht="15" customHeight="1" x14ac:dyDescent="0.2">
      <c r="A15" s="13"/>
      <c r="B15" s="12"/>
      <c r="C15" s="192"/>
      <c r="D15" s="192"/>
      <c r="E15" s="192"/>
      <c r="F15" s="192"/>
      <c r="G15" s="31"/>
      <c r="H15" s="58"/>
      <c r="I15" s="56"/>
      <c r="J15" s="31"/>
      <c r="K15" s="4"/>
    </row>
    <row r="16" spans="1:11" ht="15" customHeight="1" x14ac:dyDescent="0.2">
      <c r="A16" s="16"/>
      <c r="B16" s="12"/>
      <c r="C16" s="3"/>
      <c r="D16" s="3"/>
      <c r="E16" s="3"/>
      <c r="F16" s="3"/>
      <c r="G16" s="31"/>
      <c r="H16" s="58"/>
      <c r="I16" s="58"/>
      <c r="J16" s="31"/>
      <c r="K16" s="4"/>
    </row>
    <row r="17" spans="1:11" ht="15" customHeight="1" x14ac:dyDescent="0.2">
      <c r="A17" s="16"/>
      <c r="B17" s="192"/>
      <c r="C17" s="192"/>
      <c r="D17" s="192"/>
      <c r="E17" s="192"/>
      <c r="F17" s="192"/>
      <c r="G17" s="31"/>
      <c r="H17" s="56"/>
      <c r="I17" s="57"/>
      <c r="J17" s="31"/>
      <c r="K17" s="4"/>
    </row>
    <row r="18" spans="1:11" x14ac:dyDescent="0.2">
      <c r="A18" s="21"/>
      <c r="B18" s="12"/>
      <c r="C18" s="192"/>
      <c r="D18" s="192"/>
      <c r="E18" s="192"/>
      <c r="F18" s="192"/>
      <c r="G18" s="31"/>
      <c r="H18" s="58"/>
      <c r="I18" s="56"/>
      <c r="J18" s="33"/>
      <c r="K18" s="4"/>
    </row>
    <row r="19" spans="1:11" s="3" customFormat="1" ht="14.25" x14ac:dyDescent="0.2">
      <c r="A19" s="11"/>
      <c r="B19" s="8"/>
      <c r="G19" s="8"/>
      <c r="H19" s="8"/>
      <c r="I19" s="8"/>
      <c r="J19" s="8"/>
      <c r="K19" s="4"/>
    </row>
  </sheetData>
  <mergeCells count="5">
    <mergeCell ref="C15:F15"/>
    <mergeCell ref="B17:F17"/>
    <mergeCell ref="C18:F18"/>
    <mergeCell ref="A1:J1"/>
    <mergeCell ref="B14:F14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74"/>
  <sheetViews>
    <sheetView zoomScaleNormal="100" workbookViewId="0">
      <selection sqref="A1:H1"/>
    </sheetView>
  </sheetViews>
  <sheetFormatPr defaultColWidth="8.77734375" defaultRowHeight="15" x14ac:dyDescent="0.2"/>
  <cols>
    <col min="1" max="1" width="5" style="1" customWidth="1"/>
    <col min="2" max="2" width="10.77734375" style="1" customWidth="1"/>
    <col min="3" max="3" width="10.33203125" style="1" customWidth="1"/>
    <col min="4" max="4" width="9.21875" style="1" customWidth="1"/>
    <col min="5" max="5" width="9.77734375" style="1" customWidth="1"/>
    <col min="6" max="6" width="9.5546875" style="1" customWidth="1"/>
    <col min="7" max="7" width="10" style="1" customWidth="1"/>
    <col min="8" max="8" width="11.5546875" style="1" customWidth="1"/>
    <col min="9" max="16384" width="8.77734375" style="1"/>
  </cols>
  <sheetData>
    <row r="1" spans="1:15" s="181" customFormat="1" x14ac:dyDescent="0.2">
      <c r="A1" s="194" t="s">
        <v>131</v>
      </c>
      <c r="B1" s="194"/>
      <c r="C1" s="194"/>
      <c r="D1" s="194"/>
      <c r="E1" s="194"/>
      <c r="F1" s="194"/>
      <c r="G1" s="194"/>
      <c r="H1" s="194"/>
    </row>
    <row r="2" spans="1:15" s="2" customFormat="1" ht="15" customHeight="1" x14ac:dyDescent="0.2">
      <c r="A2" s="10" t="s">
        <v>137</v>
      </c>
      <c r="B2" s="10"/>
      <c r="C2" s="10"/>
      <c r="D2" s="10"/>
      <c r="E2" s="10"/>
      <c r="F2" s="9"/>
      <c r="G2" s="9"/>
      <c r="H2" s="9"/>
    </row>
    <row r="3" spans="1:15" s="2" customFormat="1" ht="6" customHeight="1" x14ac:dyDescent="0.2">
      <c r="A3" s="164"/>
      <c r="B3" s="164"/>
      <c r="C3" s="164"/>
      <c r="D3" s="164"/>
      <c r="E3" s="164"/>
      <c r="F3" s="164"/>
      <c r="G3" s="164"/>
      <c r="H3" s="164"/>
      <c r="K3" s="10"/>
      <c r="L3" s="10"/>
      <c r="M3" s="10"/>
      <c r="N3" s="10"/>
      <c r="O3" s="10"/>
    </row>
    <row r="4" spans="1:15" s="2" customFormat="1" ht="14.25" x14ac:dyDescent="0.2">
      <c r="A4" s="10"/>
      <c r="B4" s="170" t="s">
        <v>126</v>
      </c>
      <c r="C4" s="171"/>
      <c r="D4" s="171"/>
      <c r="E4" s="172"/>
      <c r="F4" s="172"/>
      <c r="G4" s="23"/>
      <c r="H4" s="119">
        <v>5500</v>
      </c>
      <c r="K4" s="10"/>
      <c r="L4" s="10"/>
      <c r="M4" s="10"/>
      <c r="N4" s="10"/>
      <c r="O4" s="10"/>
    </row>
    <row r="5" spans="1:15" s="2" customFormat="1" ht="14.25" x14ac:dyDescent="0.2">
      <c r="A5" s="10"/>
      <c r="B5" s="170" t="s">
        <v>111</v>
      </c>
      <c r="C5" s="171"/>
      <c r="D5" s="171"/>
      <c r="E5" s="172"/>
      <c r="F5" s="172"/>
      <c r="G5" s="173"/>
      <c r="H5" s="10"/>
      <c r="K5" s="10"/>
      <c r="L5" s="10"/>
      <c r="M5" s="10"/>
      <c r="N5" s="10"/>
      <c r="O5" s="10"/>
    </row>
    <row r="6" spans="1:15" s="2" customFormat="1" ht="14.25" x14ac:dyDescent="0.2">
      <c r="A6" s="10"/>
      <c r="B6" s="171" t="s">
        <v>107</v>
      </c>
      <c r="C6" s="23"/>
      <c r="D6" s="171"/>
      <c r="E6" s="172"/>
      <c r="F6" s="10"/>
      <c r="G6" s="23"/>
      <c r="H6" s="119">
        <v>2400</v>
      </c>
    </row>
    <row r="7" spans="1:15" s="2" customFormat="1" ht="30.6" customHeight="1" x14ac:dyDescent="0.2">
      <c r="B7" s="223" t="s">
        <v>115</v>
      </c>
      <c r="C7" s="224"/>
      <c r="D7" s="224"/>
      <c r="E7" s="224"/>
      <c r="F7" s="224"/>
      <c r="G7" s="224"/>
      <c r="H7" s="13"/>
      <c r="I7" s="5"/>
    </row>
    <row r="8" spans="1:15" s="2" customFormat="1" ht="8.4499999999999993" customHeight="1" x14ac:dyDescent="0.2">
      <c r="C8" s="118"/>
      <c r="D8" s="118"/>
      <c r="E8" s="39"/>
      <c r="F8" s="41"/>
      <c r="G8" s="119"/>
      <c r="H8" s="13"/>
      <c r="I8" s="5"/>
    </row>
    <row r="9" spans="1:15" s="2" customFormat="1" ht="28.5" x14ac:dyDescent="0.2">
      <c r="A9" s="20"/>
      <c r="C9" s="162" t="s">
        <v>100</v>
      </c>
      <c r="D9" s="162" t="s">
        <v>98</v>
      </c>
      <c r="E9" s="162" t="s">
        <v>99</v>
      </c>
      <c r="F9" s="163" t="s">
        <v>101</v>
      </c>
      <c r="G9" s="162" t="s">
        <v>102</v>
      </c>
      <c r="H9" s="20"/>
      <c r="I9" s="5"/>
    </row>
    <row r="10" spans="1:15" s="2" customFormat="1" ht="14.25" x14ac:dyDescent="0.2">
      <c r="A10" s="20"/>
      <c r="C10" s="165">
        <v>1005</v>
      </c>
      <c r="D10" s="153">
        <v>650</v>
      </c>
      <c r="E10" s="152"/>
      <c r="F10" s="157">
        <v>1600</v>
      </c>
      <c r="G10" s="151"/>
      <c r="H10" s="20"/>
      <c r="I10" s="5"/>
    </row>
    <row r="11" spans="1:15" s="2" customFormat="1" ht="14.25" x14ac:dyDescent="0.2">
      <c r="A11" s="20"/>
      <c r="C11" s="150">
        <v>1006</v>
      </c>
      <c r="D11" s="154">
        <v>850</v>
      </c>
      <c r="E11" s="118"/>
      <c r="F11" s="158">
        <v>2000</v>
      </c>
      <c r="G11" s="151"/>
      <c r="H11" s="20"/>
      <c r="I11" s="5"/>
    </row>
    <row r="12" spans="1:15" s="2" customFormat="1" ht="14.25" x14ac:dyDescent="0.2">
      <c r="A12" s="20"/>
      <c r="C12" s="150">
        <v>1007</v>
      </c>
      <c r="D12" s="154">
        <v>1550</v>
      </c>
      <c r="E12" s="118"/>
      <c r="F12" s="158">
        <v>3300</v>
      </c>
      <c r="G12" s="151"/>
      <c r="H12" s="20"/>
      <c r="I12" s="5"/>
    </row>
    <row r="13" spans="1:15" s="2" customFormat="1" ht="14.25" x14ac:dyDescent="0.2">
      <c r="A13" s="20"/>
      <c r="C13" s="150">
        <v>1008</v>
      </c>
      <c r="D13" s="154">
        <v>650</v>
      </c>
      <c r="E13" s="118"/>
      <c r="F13" s="158">
        <v>1400</v>
      </c>
      <c r="G13" s="151"/>
      <c r="H13" s="20"/>
      <c r="I13" s="5"/>
    </row>
    <row r="14" spans="1:15" s="2" customFormat="1" ht="14.25" x14ac:dyDescent="0.2">
      <c r="A14" s="20"/>
      <c r="C14" s="150">
        <v>1009</v>
      </c>
      <c r="D14" s="154">
        <v>450</v>
      </c>
      <c r="E14" s="118"/>
      <c r="F14" s="158">
        <v>900</v>
      </c>
      <c r="G14" s="151"/>
      <c r="H14" s="20"/>
      <c r="I14" s="5"/>
    </row>
    <row r="15" spans="1:15" s="2" customFormat="1" ht="14.25" x14ac:dyDescent="0.2">
      <c r="A15" s="20"/>
      <c r="C15" s="150">
        <v>1010</v>
      </c>
      <c r="D15" s="155">
        <v>350</v>
      </c>
      <c r="E15" s="118"/>
      <c r="F15" s="159">
        <v>700</v>
      </c>
      <c r="G15" s="151"/>
      <c r="H15" s="20"/>
      <c r="I15" s="5"/>
    </row>
    <row r="16" spans="1:15" s="3" customFormat="1" thickBot="1" x14ac:dyDescent="0.25">
      <c r="C16" s="118" t="s">
        <v>97</v>
      </c>
      <c r="D16" s="156">
        <f>SUM(D10:D15)</f>
        <v>4500</v>
      </c>
      <c r="E16" s="156">
        <v>1000</v>
      </c>
      <c r="F16" s="160">
        <f>SUM(F10:F15)</f>
        <v>9900</v>
      </c>
      <c r="G16" s="161">
        <v>6500</v>
      </c>
    </row>
    <row r="17" spans="1:8" s="3" customFormat="1" ht="7.9" customHeight="1" thickTop="1" x14ac:dyDescent="0.2">
      <c r="C17" s="150"/>
      <c r="D17" s="150"/>
      <c r="E17" s="151"/>
      <c r="F17" s="151"/>
      <c r="G17" s="120"/>
    </row>
    <row r="18" spans="1:8" s="3" customFormat="1" ht="14.25" x14ac:dyDescent="0.2">
      <c r="B18" s="174" t="s">
        <v>110</v>
      </c>
      <c r="C18" s="103"/>
      <c r="D18" s="103"/>
      <c r="E18" s="103"/>
      <c r="F18" s="103"/>
      <c r="H18" s="166">
        <v>1.8</v>
      </c>
    </row>
    <row r="19" spans="1:8" s="3" customFormat="1" ht="14.25" x14ac:dyDescent="0.2">
      <c r="B19" s="174" t="s">
        <v>109</v>
      </c>
      <c r="C19" s="103"/>
      <c r="D19" s="103"/>
      <c r="E19" s="103"/>
      <c r="F19" s="103"/>
      <c r="G19" s="108"/>
      <c r="H19" s="108"/>
    </row>
    <row r="20" spans="1:8" s="3" customFormat="1" ht="14.25" x14ac:dyDescent="0.2">
      <c r="B20" s="174" t="s">
        <v>108</v>
      </c>
      <c r="C20" s="103"/>
      <c r="D20" s="103"/>
      <c r="E20" s="103"/>
      <c r="F20" s="103"/>
      <c r="H20" s="166">
        <v>1.5</v>
      </c>
    </row>
    <row r="21" spans="1:8" s="3" customFormat="1" ht="14.25" x14ac:dyDescent="0.2">
      <c r="B21" s="3" t="s">
        <v>103</v>
      </c>
      <c r="C21" s="103"/>
      <c r="D21" s="103"/>
      <c r="E21" s="103"/>
      <c r="F21" s="103"/>
      <c r="G21" s="108"/>
      <c r="H21" s="108"/>
    </row>
    <row r="22" spans="1:8" s="7" customFormat="1" x14ac:dyDescent="0.2">
      <c r="B22" s="3"/>
      <c r="C22" s="103"/>
      <c r="D22" s="103"/>
      <c r="E22" s="103"/>
      <c r="F22" s="103"/>
      <c r="G22" s="108"/>
      <c r="H22" s="108"/>
    </row>
    <row r="23" spans="1:8" s="7" customFormat="1" x14ac:dyDescent="0.2">
      <c r="A23" s="6" t="s">
        <v>1</v>
      </c>
      <c r="B23" s="3"/>
      <c r="C23" s="103"/>
      <c r="D23" s="103"/>
      <c r="E23" s="103"/>
      <c r="F23" s="103"/>
      <c r="G23" s="108"/>
      <c r="H23" s="108"/>
    </row>
    <row r="24" spans="1:8" s="3" customFormat="1" ht="14.25" x14ac:dyDescent="0.2">
      <c r="A24" s="98" t="s">
        <v>104</v>
      </c>
      <c r="C24" s="105"/>
      <c r="D24" s="103"/>
      <c r="E24" s="116"/>
      <c r="F24" s="103"/>
      <c r="G24" s="111"/>
      <c r="H24" s="111"/>
    </row>
    <row r="25" spans="1:8" s="3" customFormat="1" ht="9.6" customHeight="1" x14ac:dyDescent="0.2">
      <c r="B25" s="22"/>
      <c r="C25" s="22"/>
      <c r="D25" s="22"/>
      <c r="E25" s="22"/>
      <c r="F25" s="22"/>
      <c r="G25" s="22"/>
      <c r="H25" s="108"/>
    </row>
    <row r="26" spans="1:8" s="3" customFormat="1" ht="14.25" x14ac:dyDescent="0.2">
      <c r="B26" s="22"/>
      <c r="C26" s="163">
        <v>1005</v>
      </c>
      <c r="D26" s="163">
        <v>1006</v>
      </c>
      <c r="E26" s="163">
        <v>1007</v>
      </c>
      <c r="F26" s="163">
        <v>1008</v>
      </c>
      <c r="G26" s="163">
        <v>1009</v>
      </c>
      <c r="H26" s="163">
        <v>1010</v>
      </c>
    </row>
    <row r="27" spans="1:8" s="3" customFormat="1" ht="14.25" x14ac:dyDescent="0.2">
      <c r="B27" s="22" t="s">
        <v>83</v>
      </c>
      <c r="C27" s="167">
        <f>D10</f>
        <v>650</v>
      </c>
      <c r="D27" s="167">
        <f>D11</f>
        <v>850</v>
      </c>
      <c r="E27" s="167">
        <f>D12</f>
        <v>1550</v>
      </c>
      <c r="F27" s="167">
        <f>D13</f>
        <v>650</v>
      </c>
      <c r="G27" s="167">
        <f>D14</f>
        <v>450</v>
      </c>
      <c r="H27" s="139">
        <f>D15</f>
        <v>350</v>
      </c>
    </row>
    <row r="28" spans="1:8" s="3" customFormat="1" ht="14.25" x14ac:dyDescent="0.2">
      <c r="B28" s="22" t="s">
        <v>58</v>
      </c>
      <c r="C28" s="96">
        <f>F10</f>
        <v>1600</v>
      </c>
      <c r="D28" s="175">
        <f>F11</f>
        <v>2000</v>
      </c>
      <c r="E28" s="176">
        <f>F12</f>
        <v>3300</v>
      </c>
      <c r="F28" s="24">
        <f>F13</f>
        <v>1400</v>
      </c>
      <c r="G28" s="72">
        <f>F14</f>
        <v>900</v>
      </c>
      <c r="H28" s="24">
        <f>F15</f>
        <v>700</v>
      </c>
    </row>
    <row r="29" spans="1:8" s="3" customFormat="1" ht="14.25" x14ac:dyDescent="0.2">
      <c r="B29" s="146" t="s">
        <v>105</v>
      </c>
      <c r="C29" s="96">
        <f>C28*1.8</f>
        <v>2880</v>
      </c>
      <c r="D29" s="96">
        <f t="shared" ref="D29:H29" si="0">D28*1.8</f>
        <v>3600</v>
      </c>
      <c r="E29" s="96">
        <f t="shared" si="0"/>
        <v>5940</v>
      </c>
      <c r="F29" s="96">
        <f t="shared" si="0"/>
        <v>2520</v>
      </c>
      <c r="G29" s="96">
        <f t="shared" si="0"/>
        <v>1620</v>
      </c>
      <c r="H29" s="96">
        <f t="shared" si="0"/>
        <v>1260</v>
      </c>
    </row>
    <row r="30" spans="1:8" s="3" customFormat="1" thickBot="1" x14ac:dyDescent="0.25">
      <c r="B30" s="145"/>
      <c r="C30" s="168">
        <f>SUM(C27:C29)</f>
        <v>5130</v>
      </c>
      <c r="D30" s="168">
        <f t="shared" ref="D30:H30" si="1">SUM(D27:D29)</f>
        <v>6450</v>
      </c>
      <c r="E30" s="168">
        <f t="shared" si="1"/>
        <v>10790</v>
      </c>
      <c r="F30" s="168">
        <f t="shared" si="1"/>
        <v>4570</v>
      </c>
      <c r="G30" s="168">
        <f t="shared" si="1"/>
        <v>2970</v>
      </c>
      <c r="H30" s="168">
        <f t="shared" si="1"/>
        <v>2310</v>
      </c>
    </row>
    <row r="31" spans="1:8" s="3" customFormat="1" thickTop="1" x14ac:dyDescent="0.2">
      <c r="A31" s="113"/>
      <c r="B31" s="145"/>
      <c r="C31" s="22"/>
      <c r="D31" s="22"/>
      <c r="E31" s="22"/>
      <c r="F31" s="113"/>
      <c r="G31" s="141"/>
      <c r="H31" s="113"/>
    </row>
    <row r="32" spans="1:8" s="3" customFormat="1" ht="14.25" x14ac:dyDescent="0.2">
      <c r="A32" s="169" t="s">
        <v>106</v>
      </c>
      <c r="B32" s="145"/>
      <c r="C32" s="22"/>
      <c r="D32" s="22"/>
      <c r="E32" s="22"/>
      <c r="F32" s="113"/>
      <c r="G32" s="144"/>
      <c r="H32" s="113"/>
    </row>
    <row r="33" spans="1:8" s="3" customFormat="1" ht="13.15" customHeight="1" x14ac:dyDescent="0.2">
      <c r="C33" s="34"/>
      <c r="D33" s="34"/>
      <c r="F33" s="43"/>
      <c r="G33" s="54" t="s">
        <v>13</v>
      </c>
      <c r="H33" s="55" t="s">
        <v>14</v>
      </c>
    </row>
    <row r="34" spans="1:8" s="3" customFormat="1" ht="14.25" x14ac:dyDescent="0.2">
      <c r="B34" s="192" t="s">
        <v>112</v>
      </c>
      <c r="C34" s="192"/>
      <c r="D34" s="192"/>
      <c r="E34" s="192"/>
      <c r="F34" s="112"/>
      <c r="G34" s="56">
        <f>H4</f>
        <v>5500</v>
      </c>
      <c r="H34" s="57"/>
    </row>
    <row r="35" spans="1:8" s="3" customFormat="1" ht="14.25" x14ac:dyDescent="0.2">
      <c r="B35" s="12"/>
      <c r="C35" s="192" t="s">
        <v>113</v>
      </c>
      <c r="D35" s="192"/>
      <c r="E35" s="192"/>
      <c r="F35" s="112"/>
      <c r="G35" s="58"/>
      <c r="H35" s="56">
        <f>G34</f>
        <v>5500</v>
      </c>
    </row>
    <row r="36" spans="1:8" s="3" customFormat="1" ht="14.25" x14ac:dyDescent="0.2">
      <c r="B36" s="12" t="s">
        <v>119</v>
      </c>
      <c r="G36" s="58"/>
      <c r="H36" s="58"/>
    </row>
    <row r="37" spans="1:8" s="3" customFormat="1" ht="14.25" x14ac:dyDescent="0.2">
      <c r="B37" s="12"/>
      <c r="G37" s="58"/>
      <c r="H37" s="58"/>
    </row>
    <row r="38" spans="1:8" s="3" customFormat="1" ht="14.25" x14ac:dyDescent="0.2">
      <c r="B38" s="192" t="s">
        <v>112</v>
      </c>
      <c r="C38" s="192"/>
      <c r="D38" s="192"/>
      <c r="E38" s="192"/>
      <c r="F38" s="112"/>
      <c r="G38" s="56">
        <f>H6</f>
        <v>2400</v>
      </c>
      <c r="H38" s="57"/>
    </row>
    <row r="39" spans="1:8" s="3" customFormat="1" ht="14.25" x14ac:dyDescent="0.2">
      <c r="B39" s="12"/>
      <c r="C39" s="192" t="s">
        <v>114</v>
      </c>
      <c r="D39" s="192"/>
      <c r="E39" s="192"/>
      <c r="F39" s="112"/>
      <c r="G39" s="58"/>
      <c r="H39" s="56">
        <f>G38</f>
        <v>2400</v>
      </c>
    </row>
    <row r="40" spans="1:8" s="3" customFormat="1" ht="14.25" x14ac:dyDescent="0.2">
      <c r="B40" s="12" t="s">
        <v>120</v>
      </c>
      <c r="C40" s="97"/>
      <c r="D40" s="97"/>
      <c r="E40" s="97"/>
      <c r="F40" s="112"/>
      <c r="G40" s="58"/>
      <c r="H40" s="58"/>
    </row>
    <row r="41" spans="1:8" s="3" customFormat="1" ht="14.25" x14ac:dyDescent="0.2">
      <c r="B41" s="97"/>
      <c r="C41" s="97"/>
      <c r="D41" s="97"/>
      <c r="E41" s="97"/>
      <c r="F41" s="97"/>
      <c r="G41" s="57"/>
    </row>
    <row r="42" spans="1:8" s="3" customFormat="1" ht="14.25" x14ac:dyDescent="0.2">
      <c r="B42" s="192" t="s">
        <v>15</v>
      </c>
      <c r="C42" s="192"/>
      <c r="D42" s="192"/>
      <c r="E42" s="192"/>
      <c r="F42" s="112"/>
      <c r="G42" s="177">
        <f>D16</f>
        <v>4500</v>
      </c>
      <c r="H42" s="48"/>
    </row>
    <row r="43" spans="1:8" s="3" customFormat="1" ht="14.25" x14ac:dyDescent="0.2">
      <c r="B43" s="192" t="s">
        <v>17</v>
      </c>
      <c r="C43" s="192"/>
      <c r="D43" s="192"/>
      <c r="E43" s="192"/>
      <c r="F43" s="112"/>
      <c r="G43" s="177">
        <f>E16</f>
        <v>1000</v>
      </c>
      <c r="H43" s="48"/>
    </row>
    <row r="44" spans="1:8" s="3" customFormat="1" ht="14.25" x14ac:dyDescent="0.2">
      <c r="B44" s="12"/>
      <c r="C44" s="192" t="s">
        <v>16</v>
      </c>
      <c r="D44" s="192"/>
      <c r="E44" s="192"/>
      <c r="F44" s="112"/>
      <c r="G44" s="49"/>
      <c r="H44" s="177">
        <f>SUM(G42:G43)</f>
        <v>5500</v>
      </c>
    </row>
    <row r="45" spans="1:8" s="3" customFormat="1" ht="14.25" x14ac:dyDescent="0.2">
      <c r="B45" s="12" t="s">
        <v>121</v>
      </c>
      <c r="C45" s="97"/>
      <c r="D45" s="97"/>
      <c r="E45" s="97"/>
      <c r="F45" s="112"/>
      <c r="G45" s="49"/>
      <c r="H45" s="49"/>
    </row>
    <row r="46" spans="1:8" s="3" customFormat="1" ht="14.25" x14ac:dyDescent="0.2">
      <c r="B46" s="97"/>
      <c r="C46" s="97"/>
      <c r="D46" s="97"/>
      <c r="E46" s="97"/>
      <c r="F46" s="97"/>
      <c r="G46" s="48"/>
    </row>
    <row r="47" spans="1:8" s="3" customFormat="1" ht="14.25" x14ac:dyDescent="0.2">
      <c r="A47" s="99"/>
      <c r="B47" s="192" t="s">
        <v>15</v>
      </c>
      <c r="C47" s="192"/>
      <c r="D47" s="192"/>
      <c r="E47" s="192"/>
      <c r="F47" s="112"/>
      <c r="G47" s="177">
        <f>F16</f>
        <v>9900</v>
      </c>
      <c r="H47" s="48"/>
    </row>
    <row r="48" spans="1:8" s="3" customFormat="1" ht="14.25" x14ac:dyDescent="0.2">
      <c r="A48" s="99"/>
      <c r="B48" s="192" t="s">
        <v>17</v>
      </c>
      <c r="C48" s="192"/>
      <c r="D48" s="192"/>
      <c r="E48" s="192"/>
      <c r="F48" s="112"/>
      <c r="G48" s="177">
        <f>G16</f>
        <v>6500</v>
      </c>
      <c r="H48" s="48"/>
    </row>
    <row r="49" spans="2:62" s="3" customFormat="1" ht="14.25" x14ac:dyDescent="0.2">
      <c r="B49" s="12"/>
      <c r="C49" s="192" t="s">
        <v>39</v>
      </c>
      <c r="D49" s="192"/>
      <c r="E49" s="192"/>
      <c r="F49" s="112"/>
      <c r="G49" s="49"/>
      <c r="H49" s="177">
        <f>SUM(G47:G48)</f>
        <v>16400</v>
      </c>
    </row>
    <row r="50" spans="2:62" s="3" customFormat="1" ht="14.25" x14ac:dyDescent="0.2">
      <c r="B50" s="12" t="s">
        <v>122</v>
      </c>
      <c r="C50" s="97"/>
      <c r="D50" s="97"/>
      <c r="E50" s="97"/>
      <c r="F50" s="112"/>
      <c r="G50" s="49"/>
      <c r="H50" s="49"/>
    </row>
    <row r="51" spans="2:62" s="3" customFormat="1" ht="14.25" x14ac:dyDescent="0.2">
      <c r="B51" s="22"/>
      <c r="C51" s="22"/>
      <c r="D51" s="22"/>
      <c r="E51" s="22"/>
      <c r="F51" s="22"/>
      <c r="G51" s="178"/>
    </row>
    <row r="52" spans="2:62" s="3" customFormat="1" ht="14.25" x14ac:dyDescent="0.2">
      <c r="B52" s="192" t="s">
        <v>15</v>
      </c>
      <c r="C52" s="192"/>
      <c r="D52" s="192"/>
      <c r="E52" s="192"/>
      <c r="F52" s="112"/>
      <c r="G52" s="177">
        <f>SUM(C29:H29)</f>
        <v>17820</v>
      </c>
      <c r="H52" s="48"/>
    </row>
    <row r="53" spans="2:62" s="3" customFormat="1" ht="14.25" x14ac:dyDescent="0.2">
      <c r="B53" s="12"/>
      <c r="C53" s="192" t="s">
        <v>17</v>
      </c>
      <c r="D53" s="192"/>
      <c r="E53" s="192"/>
      <c r="F53" s="112"/>
      <c r="G53" s="58"/>
      <c r="H53" s="56">
        <f>G52</f>
        <v>17820</v>
      </c>
    </row>
    <row r="54" spans="2:62" s="3" customFormat="1" ht="14.25" x14ac:dyDescent="0.2">
      <c r="B54" s="12" t="s">
        <v>123</v>
      </c>
      <c r="C54" s="97"/>
      <c r="D54" s="97"/>
      <c r="E54" s="97"/>
      <c r="F54" s="112"/>
      <c r="G54" s="58"/>
      <c r="H54" s="58"/>
    </row>
    <row r="55" spans="2:62" s="3" customFormat="1" ht="14.25" x14ac:dyDescent="0.2">
      <c r="C55" s="97"/>
      <c r="D55" s="97"/>
      <c r="E55" s="97"/>
      <c r="F55" s="112"/>
      <c r="G55" s="58"/>
      <c r="H55" s="58"/>
      <c r="BJ55" s="12"/>
    </row>
    <row r="56" spans="2:62" s="3" customFormat="1" ht="14.25" x14ac:dyDescent="0.2">
      <c r="B56" s="192" t="s">
        <v>116</v>
      </c>
      <c r="C56" s="192"/>
      <c r="D56" s="192"/>
      <c r="E56" s="192"/>
      <c r="F56" s="112"/>
      <c r="G56" s="56">
        <f>SUM(C30:F30)</f>
        <v>26940</v>
      </c>
      <c r="H56" s="58"/>
    </row>
    <row r="57" spans="2:62" s="3" customFormat="1" ht="14.25" x14ac:dyDescent="0.2">
      <c r="B57" s="12"/>
      <c r="C57" s="192" t="s">
        <v>15</v>
      </c>
      <c r="D57" s="192"/>
      <c r="E57" s="192"/>
      <c r="F57" s="112"/>
      <c r="G57" s="58"/>
      <c r="H57" s="56">
        <f>G56</f>
        <v>26940</v>
      </c>
    </row>
    <row r="58" spans="2:62" s="3" customFormat="1" ht="14.25" x14ac:dyDescent="0.2">
      <c r="B58" s="12" t="s">
        <v>124</v>
      </c>
      <c r="C58" s="97"/>
      <c r="D58" s="97"/>
      <c r="E58" s="97"/>
      <c r="F58" s="112"/>
      <c r="G58" s="58"/>
      <c r="H58" s="58"/>
    </row>
    <row r="59" spans="2:62" s="3" customFormat="1" ht="14.25" x14ac:dyDescent="0.2">
      <c r="B59" s="147"/>
      <c r="C59" s="148"/>
      <c r="D59" s="145"/>
      <c r="E59" s="97"/>
      <c r="F59" s="112"/>
      <c r="G59" s="58"/>
      <c r="H59" s="32"/>
    </row>
    <row r="60" spans="2:62" s="3" customFormat="1" ht="14.25" x14ac:dyDescent="0.2">
      <c r="B60" s="192" t="s">
        <v>117</v>
      </c>
      <c r="C60" s="192"/>
      <c r="D60" s="192"/>
      <c r="E60" s="192"/>
      <c r="F60" s="112"/>
      <c r="G60" s="56">
        <f>G56*1.5</f>
        <v>40410</v>
      </c>
      <c r="H60" s="57"/>
    </row>
    <row r="61" spans="2:62" s="3" customFormat="1" ht="14.25" x14ac:dyDescent="0.2">
      <c r="B61" s="192" t="s">
        <v>118</v>
      </c>
      <c r="C61" s="192"/>
      <c r="D61" s="192"/>
      <c r="E61" s="192"/>
      <c r="F61" s="112"/>
      <c r="G61" s="56">
        <f>G56</f>
        <v>26940</v>
      </c>
      <c r="H61" s="57"/>
    </row>
    <row r="62" spans="2:62" s="3" customFormat="1" ht="14.25" x14ac:dyDescent="0.2">
      <c r="B62" s="12"/>
      <c r="C62" s="192" t="s">
        <v>116</v>
      </c>
      <c r="D62" s="192"/>
      <c r="E62" s="192"/>
      <c r="F62" s="112"/>
      <c r="G62" s="58"/>
      <c r="H62" s="56">
        <f>G56</f>
        <v>26940</v>
      </c>
    </row>
    <row r="63" spans="2:62" s="3" customFormat="1" ht="14.25" x14ac:dyDescent="0.2">
      <c r="B63" s="145"/>
      <c r="C63" s="192" t="s">
        <v>71</v>
      </c>
      <c r="D63" s="192"/>
      <c r="E63" s="192"/>
      <c r="F63" s="112"/>
      <c r="G63" s="58"/>
      <c r="H63" s="56">
        <f>G60</f>
        <v>40410</v>
      </c>
    </row>
    <row r="64" spans="2:62" s="3" customFormat="1" ht="14.25" x14ac:dyDescent="0.2">
      <c r="B64" s="180" t="s">
        <v>125</v>
      </c>
      <c r="C64" s="97"/>
      <c r="D64" s="97"/>
      <c r="E64" s="97"/>
      <c r="F64" s="112"/>
      <c r="G64" s="58"/>
      <c r="H64" s="58"/>
    </row>
    <row r="65" spans="1:8" s="3" customFormat="1" ht="14.25" x14ac:dyDescent="0.2">
      <c r="B65" s="22"/>
      <c r="C65" s="145"/>
      <c r="D65" s="149"/>
      <c r="G65" s="94"/>
    </row>
    <row r="68" spans="1:8" x14ac:dyDescent="0.2">
      <c r="A68" s="190" t="s">
        <v>132</v>
      </c>
      <c r="B68" s="191"/>
      <c r="C68" s="189"/>
      <c r="D68" s="189"/>
      <c r="E68" s="189"/>
      <c r="F68" s="189"/>
      <c r="G68" s="189"/>
      <c r="H68" s="189"/>
    </row>
    <row r="69" spans="1:8" s="2" customFormat="1" ht="14.25" x14ac:dyDescent="0.2">
      <c r="B69" s="222" t="s">
        <v>135</v>
      </c>
      <c r="C69" s="222"/>
      <c r="D69" s="222"/>
      <c r="F69" s="73">
        <f>G34+G38-H44</f>
        <v>2400</v>
      </c>
    </row>
    <row r="70" spans="1:8" s="2" customFormat="1" ht="14.25" x14ac:dyDescent="0.2">
      <c r="B70" s="222" t="s">
        <v>15</v>
      </c>
      <c r="C70" s="222"/>
      <c r="D70" s="222"/>
      <c r="F70" s="68">
        <f>G42+G47+G52-H57</f>
        <v>5280</v>
      </c>
    </row>
    <row r="71" spans="1:8" s="2" customFormat="1" ht="14.25" x14ac:dyDescent="0.2">
      <c r="B71" s="222" t="s">
        <v>116</v>
      </c>
      <c r="C71" s="222"/>
      <c r="D71" s="222"/>
      <c r="F71" s="74">
        <f>G56-H62</f>
        <v>0</v>
      </c>
    </row>
    <row r="72" spans="1:8" s="2" customFormat="1" ht="14.25" x14ac:dyDescent="0.2"/>
    <row r="73" spans="1:8" s="2" customFormat="1" thickBot="1" x14ac:dyDescent="0.25">
      <c r="D73" s="2" t="s">
        <v>0</v>
      </c>
      <c r="F73" s="76">
        <f>SUM(F69:F72)</f>
        <v>7680</v>
      </c>
    </row>
    <row r="74" spans="1:8" ht="15.75" thickTop="1" x14ac:dyDescent="0.2"/>
  </sheetData>
  <mergeCells count="23">
    <mergeCell ref="A1:H1"/>
    <mergeCell ref="B7:G7"/>
    <mergeCell ref="B56:E56"/>
    <mergeCell ref="C57:E57"/>
    <mergeCell ref="B48:E48"/>
    <mergeCell ref="C49:E49"/>
    <mergeCell ref="B52:E52"/>
    <mergeCell ref="C53:E53"/>
    <mergeCell ref="C39:E39"/>
    <mergeCell ref="B38:E38"/>
    <mergeCell ref="B42:E42"/>
    <mergeCell ref="C44:E44"/>
    <mergeCell ref="B43:E43"/>
    <mergeCell ref="B34:E34"/>
    <mergeCell ref="C35:E35"/>
    <mergeCell ref="B69:D69"/>
    <mergeCell ref="B70:D70"/>
    <mergeCell ref="B71:D71"/>
    <mergeCell ref="B47:E47"/>
    <mergeCell ref="B61:E61"/>
    <mergeCell ref="C62:E62"/>
    <mergeCell ref="C63:E63"/>
    <mergeCell ref="B60:E60"/>
  </mergeCells>
  <pageMargins left="0.7" right="0.7" top="0.75" bottom="0.5" header="0.3" footer="0.3"/>
  <pageSetup orientation="portrait" r:id="rId1"/>
  <rowBreaks count="1" manualBreakCount="1">
    <brk id="40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zoomScaleNormal="100" workbookViewId="0">
      <selection sqref="A1:J1"/>
    </sheetView>
  </sheetViews>
  <sheetFormatPr defaultColWidth="8.77734375" defaultRowHeight="15" x14ac:dyDescent="0.2"/>
  <cols>
    <col min="1" max="1" width="3.109375" style="1" customWidth="1"/>
    <col min="2" max="2" width="6.6640625" style="1" customWidth="1"/>
    <col min="3" max="3" width="8.21875" style="1" customWidth="1"/>
    <col min="4" max="4" width="7" style="1" customWidth="1"/>
    <col min="5" max="5" width="8.88671875" style="1" customWidth="1"/>
    <col min="6" max="6" width="8.21875" style="1" customWidth="1"/>
    <col min="7" max="7" width="7" style="1" customWidth="1"/>
    <col min="8" max="9" width="8.21875" style="1" customWidth="1"/>
    <col min="10" max="10" width="6.77734375" style="1" customWidth="1"/>
    <col min="11" max="16384" width="8.77734375" style="1"/>
  </cols>
  <sheetData>
    <row r="1" spans="1:11" s="181" customFormat="1" x14ac:dyDescent="0.2">
      <c r="A1" s="194" t="s">
        <v>127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1" ht="15" customHeight="1" x14ac:dyDescent="0.2">
      <c r="A2" s="10" t="s">
        <v>136</v>
      </c>
      <c r="B2" s="9"/>
      <c r="C2" s="9"/>
      <c r="D2" s="9"/>
      <c r="E2" s="9"/>
      <c r="F2" s="9"/>
      <c r="G2" s="9"/>
      <c r="H2" s="9"/>
      <c r="I2" s="9"/>
      <c r="J2" s="9"/>
    </row>
    <row r="3" spans="1:11" ht="14.45" customHeight="1" x14ac:dyDescent="0.2">
      <c r="A3" s="10"/>
      <c r="B3" s="3" t="s">
        <v>7</v>
      </c>
      <c r="C3" s="34"/>
      <c r="D3" s="45"/>
      <c r="E3" s="34"/>
      <c r="F3" s="34"/>
      <c r="H3" s="51">
        <v>250</v>
      </c>
      <c r="I3" s="10"/>
      <c r="J3" s="46"/>
    </row>
    <row r="4" spans="1:11" ht="15" customHeight="1" x14ac:dyDescent="0.2">
      <c r="A4" s="13"/>
      <c r="B4" s="3" t="s">
        <v>8</v>
      </c>
      <c r="C4" s="34"/>
      <c r="D4" s="34"/>
      <c r="E4" s="34"/>
      <c r="F4" s="34"/>
      <c r="H4" s="49">
        <v>350</v>
      </c>
      <c r="I4" s="12"/>
      <c r="J4" s="26"/>
      <c r="K4" s="4"/>
    </row>
    <row r="5" spans="1:11" ht="15" customHeight="1" x14ac:dyDescent="0.2">
      <c r="A5" s="13"/>
      <c r="B5" s="3" t="s">
        <v>9</v>
      </c>
      <c r="C5" s="40"/>
      <c r="D5" s="40"/>
      <c r="E5" s="40"/>
      <c r="F5" s="40"/>
      <c r="H5" s="49">
        <v>100</v>
      </c>
      <c r="I5" s="27"/>
      <c r="J5" s="27"/>
      <c r="K5" s="4"/>
    </row>
    <row r="6" spans="1:11" ht="15" customHeight="1" x14ac:dyDescent="0.2">
      <c r="A6" s="13"/>
      <c r="B6" s="3" t="s">
        <v>10</v>
      </c>
      <c r="C6" s="15"/>
      <c r="D6" s="15"/>
      <c r="E6" s="3"/>
      <c r="F6" s="41"/>
      <c r="H6" s="47">
        <v>400</v>
      </c>
      <c r="I6" s="13"/>
      <c r="J6" s="13"/>
      <c r="K6" s="4"/>
    </row>
    <row r="7" spans="1:11" ht="15" customHeight="1" x14ac:dyDescent="0.2">
      <c r="A7" s="13"/>
      <c r="B7" s="3" t="s">
        <v>11</v>
      </c>
      <c r="C7" s="34"/>
      <c r="D7" s="34"/>
      <c r="E7" s="3"/>
      <c r="F7" s="42"/>
      <c r="H7" s="48">
        <v>500</v>
      </c>
      <c r="I7" s="28"/>
      <c r="J7" s="28"/>
      <c r="K7" s="4"/>
    </row>
    <row r="8" spans="1:11" ht="15" customHeight="1" x14ac:dyDescent="0.2">
      <c r="A8" s="13"/>
      <c r="B8" s="3"/>
      <c r="C8" s="34"/>
      <c r="D8" s="34"/>
      <c r="E8" s="3"/>
      <c r="F8" s="43"/>
      <c r="G8" s="49"/>
      <c r="H8" s="19"/>
      <c r="I8" s="19"/>
      <c r="J8" s="19"/>
      <c r="K8" s="4"/>
    </row>
    <row r="9" spans="1:11" ht="15" customHeight="1" x14ac:dyDescent="0.2">
      <c r="A9" s="6" t="s">
        <v>1</v>
      </c>
      <c r="B9" s="3"/>
      <c r="C9" s="34"/>
      <c r="D9" s="34"/>
      <c r="E9" s="3"/>
      <c r="F9" s="43"/>
      <c r="G9" s="52"/>
      <c r="H9" s="29"/>
      <c r="I9" s="29"/>
      <c r="J9" s="29"/>
      <c r="K9" s="4"/>
    </row>
    <row r="10" spans="1:11" ht="15" customHeight="1" x14ac:dyDescent="0.2">
      <c r="A10" s="16" t="s">
        <v>12</v>
      </c>
      <c r="B10" s="3"/>
      <c r="C10" s="34"/>
      <c r="D10" s="34"/>
      <c r="E10" s="3"/>
      <c r="F10" s="43"/>
      <c r="G10" s="30"/>
      <c r="H10" s="30"/>
      <c r="I10" s="31"/>
      <c r="J10" s="31"/>
      <c r="K10" s="4"/>
    </row>
    <row r="11" spans="1:11" ht="15" customHeight="1" x14ac:dyDescent="0.2">
      <c r="A11" s="13"/>
      <c r="B11" s="3"/>
      <c r="C11" s="34"/>
      <c r="D11" s="34"/>
      <c r="E11" s="3"/>
      <c r="F11" s="43"/>
      <c r="G11" s="31"/>
      <c r="H11" s="31"/>
      <c r="I11" s="14"/>
      <c r="J11" s="14"/>
      <c r="K11" s="4"/>
    </row>
    <row r="12" spans="1:11" ht="15" customHeight="1" x14ac:dyDescent="0.2">
      <c r="A12" s="13"/>
      <c r="B12" s="3"/>
      <c r="C12" s="34"/>
      <c r="D12" s="34"/>
      <c r="E12" s="3"/>
      <c r="F12" s="43"/>
      <c r="G12" s="31"/>
      <c r="H12" s="54" t="s">
        <v>13</v>
      </c>
      <c r="I12" s="55" t="s">
        <v>14</v>
      </c>
      <c r="J12" s="14"/>
      <c r="K12" s="4"/>
    </row>
    <row r="13" spans="1:11" ht="15" customHeight="1" x14ac:dyDescent="0.2">
      <c r="A13" s="13"/>
      <c r="B13" s="192" t="s">
        <v>15</v>
      </c>
      <c r="C13" s="192"/>
      <c r="D13" s="192"/>
      <c r="E13" s="192"/>
      <c r="F13" s="192"/>
      <c r="G13" s="31"/>
      <c r="H13" s="53">
        <f>H3+H4+H6+H7</f>
        <v>1500</v>
      </c>
      <c r="I13" s="32"/>
      <c r="J13" s="32"/>
      <c r="K13" s="4"/>
    </row>
    <row r="14" spans="1:11" ht="15" customHeight="1" x14ac:dyDescent="0.2">
      <c r="A14" s="13"/>
      <c r="B14" s="12"/>
      <c r="C14" s="192" t="s">
        <v>16</v>
      </c>
      <c r="D14" s="192"/>
      <c r="E14" s="192"/>
      <c r="F14" s="192"/>
      <c r="G14" s="31"/>
      <c r="H14" s="31"/>
      <c r="I14" s="53">
        <f>H13</f>
        <v>1500</v>
      </c>
      <c r="J14" s="31"/>
      <c r="K14" s="4"/>
    </row>
    <row r="15" spans="1:11" ht="15" customHeight="1" x14ac:dyDescent="0.2">
      <c r="A15" s="16"/>
      <c r="B15" s="12"/>
      <c r="C15" s="3"/>
      <c r="D15" s="3"/>
      <c r="E15" s="3"/>
      <c r="F15" s="3"/>
      <c r="G15" s="31"/>
      <c r="H15" s="31"/>
      <c r="I15" s="31"/>
      <c r="J15" s="31"/>
      <c r="K15" s="4"/>
    </row>
    <row r="16" spans="1:11" ht="15" customHeight="1" x14ac:dyDescent="0.2">
      <c r="A16" s="16"/>
      <c r="B16" s="192" t="s">
        <v>17</v>
      </c>
      <c r="C16" s="192"/>
      <c r="D16" s="192"/>
      <c r="E16" s="192"/>
      <c r="F16" s="192"/>
      <c r="G16" s="31"/>
      <c r="H16" s="53">
        <f>H5</f>
        <v>100</v>
      </c>
      <c r="I16" s="32"/>
      <c r="J16" s="31"/>
      <c r="K16" s="4"/>
    </row>
    <row r="17" spans="1:11" x14ac:dyDescent="0.2">
      <c r="A17" s="21"/>
      <c r="B17" s="12"/>
      <c r="C17" s="192" t="s">
        <v>16</v>
      </c>
      <c r="D17" s="192"/>
      <c r="E17" s="192"/>
      <c r="F17" s="192"/>
      <c r="G17" s="31"/>
      <c r="H17" s="31"/>
      <c r="I17" s="53">
        <f>H16</f>
        <v>100</v>
      </c>
      <c r="J17" s="33"/>
      <c r="K17" s="4"/>
    </row>
    <row r="18" spans="1:11" s="3" customFormat="1" ht="14.25" x14ac:dyDescent="0.2">
      <c r="A18" s="11"/>
      <c r="B18" s="8"/>
      <c r="G18" s="8"/>
      <c r="H18" s="8"/>
      <c r="I18" s="8"/>
      <c r="J18" s="8"/>
      <c r="K18" s="4"/>
    </row>
  </sheetData>
  <mergeCells count="5">
    <mergeCell ref="B13:F13"/>
    <mergeCell ref="C14:F14"/>
    <mergeCell ref="B16:F16"/>
    <mergeCell ref="C17:F17"/>
    <mergeCell ref="A1:J1"/>
  </mergeCells>
  <pageMargins left="0.7" right="0.7" top="0.75" bottom="0.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selection sqref="A1:J1"/>
    </sheetView>
  </sheetViews>
  <sheetFormatPr defaultColWidth="8.77734375" defaultRowHeight="15" x14ac:dyDescent="0.2"/>
  <cols>
    <col min="1" max="1" width="3.109375" style="1" customWidth="1"/>
    <col min="2" max="2" width="6.6640625" style="1" customWidth="1"/>
    <col min="3" max="3" width="10" style="1" customWidth="1"/>
    <col min="4" max="4" width="6.88671875" style="1" customWidth="1"/>
    <col min="5" max="5" width="8.88671875" style="1" customWidth="1"/>
    <col min="6" max="6" width="4" style="1" customWidth="1"/>
    <col min="7" max="7" width="8.6640625" style="1" customWidth="1"/>
    <col min="8" max="8" width="7.5546875" style="1" customWidth="1"/>
    <col min="9" max="9" width="8.21875" style="1" customWidth="1"/>
    <col min="10" max="10" width="6.77734375" style="1" customWidth="1"/>
    <col min="11" max="16384" width="8.77734375" style="1"/>
  </cols>
  <sheetData>
    <row r="1" spans="1:11" x14ac:dyDescent="0.2">
      <c r="A1" s="193" t="s">
        <v>18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11" ht="15" customHeight="1" x14ac:dyDescent="0.2">
      <c r="A2" s="10" t="s">
        <v>19</v>
      </c>
      <c r="B2" s="9"/>
      <c r="C2" s="9"/>
      <c r="D2" s="9"/>
      <c r="E2" s="9"/>
      <c r="F2" s="9"/>
      <c r="G2" s="9"/>
      <c r="H2" s="9"/>
      <c r="I2" s="9"/>
      <c r="J2" s="9"/>
    </row>
    <row r="3" spans="1:11" ht="15" customHeight="1" x14ac:dyDescent="0.2">
      <c r="A3" s="10"/>
      <c r="B3" s="10"/>
      <c r="C3" s="10"/>
      <c r="D3" s="10"/>
      <c r="E3" s="10"/>
      <c r="F3" s="10"/>
      <c r="G3" s="44"/>
      <c r="H3" s="10"/>
      <c r="I3" s="10"/>
      <c r="J3" s="10"/>
    </row>
    <row r="4" spans="1:11" ht="15" customHeight="1" x14ac:dyDescent="0.2">
      <c r="A4" s="10"/>
      <c r="B4" s="61" t="s">
        <v>20</v>
      </c>
      <c r="C4" s="195" t="s">
        <v>21</v>
      </c>
      <c r="D4" s="195"/>
      <c r="E4" s="195" t="s">
        <v>22</v>
      </c>
      <c r="F4" s="195"/>
      <c r="G4" s="195" t="s">
        <v>23</v>
      </c>
      <c r="H4" s="195"/>
      <c r="I4" s="62" t="s">
        <v>24</v>
      </c>
      <c r="J4" s="10"/>
    </row>
    <row r="5" spans="1:11" ht="15" customHeight="1" x14ac:dyDescent="0.2">
      <c r="A5" s="10"/>
      <c r="B5" s="59">
        <v>2101</v>
      </c>
      <c r="C5" s="196" t="s">
        <v>25</v>
      </c>
      <c r="D5" s="196"/>
      <c r="E5" s="197">
        <v>10</v>
      </c>
      <c r="F5" s="197"/>
      <c r="G5" s="198">
        <v>110</v>
      </c>
      <c r="H5" s="198"/>
      <c r="I5" s="60">
        <v>201</v>
      </c>
      <c r="J5" s="10"/>
    </row>
    <row r="6" spans="1:11" ht="15" customHeight="1" x14ac:dyDescent="0.2">
      <c r="A6" s="10"/>
      <c r="B6" s="59">
        <v>2102</v>
      </c>
      <c r="C6" s="196" t="s">
        <v>26</v>
      </c>
      <c r="D6" s="196"/>
      <c r="E6" s="197">
        <v>21</v>
      </c>
      <c r="F6" s="197"/>
      <c r="G6" s="198">
        <v>90</v>
      </c>
      <c r="H6" s="198"/>
      <c r="I6" s="60">
        <v>201</v>
      </c>
      <c r="J6" s="10"/>
    </row>
    <row r="7" spans="1:11" ht="15" customHeight="1" x14ac:dyDescent="0.2">
      <c r="A7" s="10"/>
      <c r="B7" s="59">
        <v>2103</v>
      </c>
      <c r="C7" s="196" t="s">
        <v>25</v>
      </c>
      <c r="D7" s="196"/>
      <c r="E7" s="197">
        <v>12</v>
      </c>
      <c r="F7" s="197"/>
      <c r="G7" s="198">
        <v>40</v>
      </c>
      <c r="H7" s="198"/>
      <c r="I7" s="60">
        <v>201</v>
      </c>
      <c r="J7" s="10"/>
    </row>
    <row r="8" spans="1:11" ht="14.45" customHeight="1" x14ac:dyDescent="0.2">
      <c r="A8" s="10"/>
      <c r="B8" s="59">
        <v>2104</v>
      </c>
      <c r="C8" s="196" t="s">
        <v>26</v>
      </c>
      <c r="D8" s="196"/>
      <c r="E8" s="197">
        <v>20</v>
      </c>
      <c r="F8" s="197"/>
      <c r="G8" s="198">
        <v>50</v>
      </c>
      <c r="H8" s="198"/>
      <c r="I8" s="60">
        <v>202</v>
      </c>
      <c r="J8" s="46"/>
    </row>
    <row r="9" spans="1:11" ht="15" customHeight="1" x14ac:dyDescent="0.2">
      <c r="A9" s="13"/>
      <c r="B9" s="59">
        <v>2105</v>
      </c>
      <c r="C9" s="196" t="s">
        <v>26</v>
      </c>
      <c r="D9" s="196"/>
      <c r="E9" s="197">
        <v>18</v>
      </c>
      <c r="F9" s="197"/>
      <c r="G9" s="198">
        <v>70</v>
      </c>
      <c r="H9" s="198"/>
      <c r="I9" s="60">
        <v>203</v>
      </c>
      <c r="J9" s="26"/>
      <c r="K9" s="4"/>
    </row>
    <row r="10" spans="1:11" ht="15" customHeight="1" x14ac:dyDescent="0.2">
      <c r="A10" s="13"/>
      <c r="B10" s="3"/>
      <c r="C10" s="40"/>
      <c r="D10" s="40"/>
      <c r="E10" s="40"/>
      <c r="F10" s="40"/>
      <c r="G10" s="2"/>
      <c r="H10" s="49"/>
      <c r="I10" s="27"/>
      <c r="J10" s="27"/>
      <c r="K10" s="4"/>
    </row>
    <row r="11" spans="1:11" ht="15" customHeight="1" x14ac:dyDescent="0.2">
      <c r="A11" s="6" t="s">
        <v>1</v>
      </c>
      <c r="B11" s="3"/>
      <c r="C11" s="15"/>
      <c r="D11" s="15"/>
      <c r="E11" s="3"/>
      <c r="F11" s="41"/>
      <c r="G11" s="2"/>
      <c r="H11" s="47"/>
      <c r="I11" s="13"/>
      <c r="J11" s="13"/>
      <c r="K11" s="4"/>
    </row>
    <row r="12" spans="1:11" ht="15" customHeight="1" x14ac:dyDescent="0.2">
      <c r="A12" s="16" t="s">
        <v>27</v>
      </c>
      <c r="B12" s="3"/>
      <c r="C12" s="34"/>
      <c r="D12" s="34"/>
      <c r="E12" s="3"/>
      <c r="F12" s="42"/>
      <c r="G12" s="2"/>
      <c r="H12" s="48"/>
      <c r="I12" s="28"/>
      <c r="J12" s="28"/>
      <c r="K12" s="4"/>
    </row>
    <row r="13" spans="1:11" ht="15" customHeight="1" x14ac:dyDescent="0.2">
      <c r="A13" s="13"/>
      <c r="B13" s="3"/>
      <c r="C13" s="34"/>
      <c r="D13" s="34"/>
      <c r="E13" s="3"/>
      <c r="F13" s="43"/>
      <c r="G13" s="49"/>
      <c r="H13" s="19"/>
      <c r="I13" s="19"/>
      <c r="J13" s="19"/>
      <c r="K13" s="4"/>
    </row>
    <row r="14" spans="1:11" ht="28.9" customHeight="1" x14ac:dyDescent="0.2">
      <c r="A14" s="2"/>
      <c r="B14" s="225" t="s">
        <v>28</v>
      </c>
      <c r="C14" s="226" t="s">
        <v>23</v>
      </c>
      <c r="D14" s="225"/>
      <c r="E14" s="227" t="s">
        <v>22</v>
      </c>
      <c r="F14" s="225"/>
      <c r="G14" s="226" t="s">
        <v>30</v>
      </c>
      <c r="H14" s="2"/>
      <c r="I14" s="29"/>
      <c r="J14" s="29"/>
      <c r="K14" s="4"/>
    </row>
    <row r="15" spans="1:11" ht="15" customHeight="1" x14ac:dyDescent="0.2">
      <c r="A15" s="2"/>
      <c r="B15" s="2">
        <v>201</v>
      </c>
      <c r="C15" s="68"/>
      <c r="D15" s="63" t="s">
        <v>29</v>
      </c>
      <c r="E15" s="77"/>
      <c r="F15" s="64" t="s">
        <v>3</v>
      </c>
      <c r="G15" s="85"/>
      <c r="H15" s="2"/>
      <c r="K15" s="4"/>
    </row>
    <row r="16" spans="1:11" ht="15" customHeight="1" x14ac:dyDescent="0.2">
      <c r="A16" s="2"/>
      <c r="B16" s="2">
        <f>I6</f>
        <v>201</v>
      </c>
      <c r="C16" s="68"/>
      <c r="D16" s="63" t="s">
        <v>29</v>
      </c>
      <c r="E16" s="78"/>
      <c r="F16" s="64" t="s">
        <v>3</v>
      </c>
      <c r="G16" s="86"/>
      <c r="H16" s="2"/>
      <c r="K16" s="4"/>
    </row>
    <row r="17" spans="1:11" ht="15" customHeight="1" x14ac:dyDescent="0.2">
      <c r="A17" s="2"/>
      <c r="B17" s="2">
        <f>I7</f>
        <v>201</v>
      </c>
      <c r="C17" s="68"/>
      <c r="D17" s="63" t="s">
        <v>29</v>
      </c>
      <c r="E17" s="78"/>
      <c r="F17" s="64" t="s">
        <v>3</v>
      </c>
      <c r="G17" s="86"/>
      <c r="K17" s="4"/>
    </row>
    <row r="18" spans="1:11" ht="15" customHeight="1" thickBot="1" x14ac:dyDescent="0.25">
      <c r="A18" s="2"/>
      <c r="G18" s="87"/>
      <c r="K18" s="4"/>
    </row>
    <row r="19" spans="1:11" ht="15" customHeight="1" thickTop="1" x14ac:dyDescent="0.2">
      <c r="A19" s="2"/>
      <c r="K19" s="4"/>
    </row>
    <row r="20" spans="1:11" ht="15" customHeight="1" x14ac:dyDescent="0.2">
      <c r="A20" s="13"/>
      <c r="B20" s="65" t="s">
        <v>28</v>
      </c>
      <c r="C20" s="66" t="s">
        <v>23</v>
      </c>
      <c r="D20" s="65"/>
      <c r="E20" s="67" t="s">
        <v>22</v>
      </c>
      <c r="F20" s="65"/>
      <c r="G20" s="66" t="s">
        <v>30</v>
      </c>
      <c r="J20" s="14"/>
    </row>
    <row r="21" spans="1:11" ht="15.75" thickBot="1" x14ac:dyDescent="0.25">
      <c r="A21" s="13"/>
      <c r="B21" s="2">
        <v>202</v>
      </c>
      <c r="C21" s="68"/>
      <c r="D21" s="63" t="s">
        <v>29</v>
      </c>
      <c r="E21" s="77"/>
      <c r="F21" s="64" t="s">
        <v>3</v>
      </c>
      <c r="G21" s="88"/>
      <c r="J21" s="32"/>
    </row>
    <row r="22" spans="1:11" ht="15.75" thickTop="1" x14ac:dyDescent="0.2">
      <c r="A22" s="16"/>
      <c r="J22" s="31"/>
    </row>
    <row r="23" spans="1:11" ht="15" customHeight="1" x14ac:dyDescent="0.2">
      <c r="A23" s="16"/>
      <c r="B23" s="65" t="s">
        <v>28</v>
      </c>
      <c r="C23" s="66" t="s">
        <v>23</v>
      </c>
      <c r="D23" s="65"/>
      <c r="E23" s="67" t="s">
        <v>22</v>
      </c>
      <c r="F23" s="65"/>
      <c r="G23" s="66" t="s">
        <v>30</v>
      </c>
      <c r="J23" s="31"/>
    </row>
    <row r="24" spans="1:11" ht="15.75" thickBot="1" x14ac:dyDescent="0.25">
      <c r="A24" s="21"/>
      <c r="B24" s="2">
        <v>203</v>
      </c>
      <c r="C24" s="68"/>
      <c r="D24" s="63" t="s">
        <v>29</v>
      </c>
      <c r="E24" s="77"/>
      <c r="F24" s="64" t="s">
        <v>3</v>
      </c>
      <c r="G24" s="88"/>
      <c r="J24" s="33"/>
    </row>
    <row r="25" spans="1:11" ht="15" customHeight="1" thickTop="1" x14ac:dyDescent="0.2">
      <c r="A25" s="18"/>
      <c r="B25" s="2"/>
      <c r="C25" s="2"/>
      <c r="D25" s="2"/>
      <c r="E25" s="2"/>
      <c r="F25" s="2"/>
      <c r="G25" s="69"/>
      <c r="H25" s="2"/>
      <c r="J25" s="20"/>
    </row>
    <row r="26" spans="1:11" x14ac:dyDescent="0.2">
      <c r="A26" s="16" t="s">
        <v>31</v>
      </c>
      <c r="B26" s="2"/>
      <c r="C26" s="2"/>
      <c r="D26" s="2"/>
      <c r="E26" s="2"/>
      <c r="F26" s="2"/>
      <c r="G26" s="2"/>
      <c r="H26" s="2"/>
      <c r="J26" s="20"/>
    </row>
    <row r="27" spans="1:11" x14ac:dyDescent="0.2">
      <c r="A27" s="17"/>
      <c r="B27" s="2"/>
      <c r="C27" s="2"/>
      <c r="D27" s="2"/>
      <c r="E27" s="2"/>
      <c r="F27" s="2"/>
      <c r="G27" s="2"/>
      <c r="H27" s="2"/>
      <c r="J27" s="20"/>
    </row>
    <row r="28" spans="1:11" x14ac:dyDescent="0.2">
      <c r="A28" s="16"/>
      <c r="B28" s="67" t="s">
        <v>32</v>
      </c>
      <c r="C28" s="67" t="s">
        <v>33</v>
      </c>
      <c r="D28" s="67" t="s">
        <v>34</v>
      </c>
      <c r="E28" s="67" t="s">
        <v>35</v>
      </c>
      <c r="F28" s="67"/>
      <c r="G28" s="67" t="s">
        <v>36</v>
      </c>
      <c r="J28" s="20"/>
    </row>
    <row r="29" spans="1:11" x14ac:dyDescent="0.2">
      <c r="A29" s="17"/>
      <c r="B29" s="68"/>
      <c r="C29" s="79"/>
      <c r="D29" s="68"/>
      <c r="E29" s="81"/>
      <c r="F29" s="68"/>
      <c r="G29" s="89"/>
      <c r="H29" s="2"/>
      <c r="I29" s="2"/>
      <c r="J29" s="20"/>
    </row>
    <row r="30" spans="1:11" x14ac:dyDescent="0.2">
      <c r="A30" s="2"/>
      <c r="B30" s="68"/>
      <c r="C30" s="79"/>
      <c r="D30" s="68"/>
      <c r="E30" s="82"/>
      <c r="F30" s="68"/>
      <c r="G30" s="86"/>
      <c r="H30" s="2"/>
      <c r="I30" s="2"/>
      <c r="J30" s="2"/>
    </row>
    <row r="31" spans="1:11" x14ac:dyDescent="0.2">
      <c r="A31" s="2"/>
      <c r="B31" s="68"/>
      <c r="C31" s="79"/>
      <c r="D31" s="74"/>
      <c r="E31" s="82"/>
      <c r="F31" s="68"/>
      <c r="G31" s="86"/>
      <c r="H31" s="2"/>
      <c r="I31" s="2"/>
      <c r="J31" s="2"/>
    </row>
    <row r="32" spans="1:11" x14ac:dyDescent="0.2">
      <c r="A32" s="2"/>
      <c r="B32" s="2"/>
      <c r="C32" s="80"/>
      <c r="D32" s="75"/>
      <c r="E32" s="83"/>
      <c r="F32" s="2"/>
      <c r="G32" s="90"/>
      <c r="H32" s="2"/>
      <c r="I32" s="2"/>
      <c r="J32" s="2"/>
    </row>
    <row r="33" spans="1:10" x14ac:dyDescent="0.2">
      <c r="A33" s="2"/>
      <c r="B33" s="2"/>
      <c r="C33" s="80"/>
      <c r="D33" s="2"/>
      <c r="E33" s="83"/>
      <c r="F33" s="2"/>
      <c r="G33" s="2"/>
      <c r="H33" s="2"/>
      <c r="I33" s="2"/>
      <c r="J33" s="2"/>
    </row>
    <row r="34" spans="1:10" x14ac:dyDescent="0.2">
      <c r="A34" s="2"/>
      <c r="B34" s="68"/>
      <c r="C34" s="79"/>
      <c r="D34" s="74"/>
      <c r="E34" s="82"/>
      <c r="F34" s="68"/>
      <c r="G34" s="37"/>
      <c r="H34" s="2"/>
      <c r="I34" s="2"/>
      <c r="J34" s="2"/>
    </row>
    <row r="35" spans="1:10" x14ac:dyDescent="0.2">
      <c r="A35" s="2"/>
      <c r="B35" s="2"/>
      <c r="C35" s="80"/>
      <c r="D35" s="2"/>
      <c r="E35" s="83"/>
      <c r="F35" s="2"/>
      <c r="G35" s="91"/>
      <c r="H35" s="2"/>
      <c r="I35" s="2"/>
      <c r="J35" s="2"/>
    </row>
    <row r="36" spans="1:10" x14ac:dyDescent="0.2">
      <c r="A36" s="2"/>
      <c r="B36" s="68"/>
      <c r="C36" s="79"/>
      <c r="D36" s="74"/>
      <c r="E36" s="82"/>
      <c r="F36" s="68"/>
      <c r="G36" s="37"/>
      <c r="H36" s="2"/>
      <c r="I36" s="2"/>
      <c r="J36" s="2"/>
    </row>
    <row r="37" spans="1:10" ht="15.75" thickBot="1" x14ac:dyDescent="0.25">
      <c r="A37" s="2"/>
      <c r="B37" s="2" t="s">
        <v>37</v>
      </c>
      <c r="C37" s="2"/>
      <c r="D37" s="2"/>
      <c r="E37" s="2"/>
      <c r="F37" s="2"/>
      <c r="G37" s="87"/>
      <c r="H37" s="2"/>
      <c r="I37" s="2"/>
      <c r="J37" s="2"/>
    </row>
    <row r="38" spans="1:10" ht="15.75" thickTop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x14ac:dyDescent="0.2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 x14ac:dyDescent="0.2">
      <c r="A40" s="2" t="s">
        <v>38</v>
      </c>
      <c r="B40" s="2"/>
      <c r="C40" s="2"/>
      <c r="D40" s="2"/>
      <c r="E40" s="2"/>
      <c r="F40" s="2"/>
      <c r="G40" s="2"/>
      <c r="H40" s="2"/>
      <c r="I40" s="2"/>
      <c r="J40" s="2"/>
    </row>
    <row r="41" spans="1:10" x14ac:dyDescent="0.2">
      <c r="A41" s="2"/>
      <c r="B41" s="3"/>
      <c r="C41" s="34"/>
      <c r="D41" s="34"/>
      <c r="E41" s="3"/>
      <c r="F41" s="43"/>
      <c r="G41" s="31"/>
      <c r="H41" s="54" t="s">
        <v>13</v>
      </c>
      <c r="I41" s="55" t="s">
        <v>14</v>
      </c>
      <c r="J41" s="2"/>
    </row>
    <row r="42" spans="1:10" x14ac:dyDescent="0.2">
      <c r="A42" s="2"/>
      <c r="B42" s="192"/>
      <c r="C42" s="192"/>
      <c r="D42" s="192"/>
      <c r="E42" s="192"/>
      <c r="F42" s="192"/>
      <c r="G42" s="31"/>
      <c r="H42" s="56"/>
      <c r="I42" s="57"/>
      <c r="J42" s="2"/>
    </row>
    <row r="43" spans="1:10" x14ac:dyDescent="0.2">
      <c r="A43" s="2"/>
      <c r="B43" s="12"/>
      <c r="C43" s="192"/>
      <c r="D43" s="192"/>
      <c r="E43" s="192"/>
      <c r="F43" s="192"/>
      <c r="G43" s="31"/>
      <c r="H43" s="58"/>
      <c r="I43" s="56"/>
      <c r="J43" s="2"/>
    </row>
    <row r="44" spans="1:10" x14ac:dyDescent="0.2">
      <c r="B44" s="12"/>
      <c r="C44" s="3"/>
      <c r="D44" s="3"/>
      <c r="E44" s="3"/>
      <c r="F44" s="3"/>
      <c r="G44" s="31"/>
      <c r="H44" s="58"/>
      <c r="I44" s="58"/>
    </row>
  </sheetData>
  <mergeCells count="21">
    <mergeCell ref="B42:F42"/>
    <mergeCell ref="C43:F43"/>
    <mergeCell ref="C8:D8"/>
    <mergeCell ref="E8:F8"/>
    <mergeCell ref="G8:H8"/>
    <mergeCell ref="C9:D9"/>
    <mergeCell ref="E9:F9"/>
    <mergeCell ref="G9:H9"/>
    <mergeCell ref="C6:D6"/>
    <mergeCell ref="E6:F6"/>
    <mergeCell ref="G6:H6"/>
    <mergeCell ref="C7:D7"/>
    <mergeCell ref="E7:F7"/>
    <mergeCell ref="G7:H7"/>
    <mergeCell ref="C4:D4"/>
    <mergeCell ref="E4:F4"/>
    <mergeCell ref="G4:H4"/>
    <mergeCell ref="A1:J1"/>
    <mergeCell ref="C5:D5"/>
    <mergeCell ref="E5:F5"/>
    <mergeCell ref="G5:H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selection sqref="A1:J1"/>
    </sheetView>
  </sheetViews>
  <sheetFormatPr defaultColWidth="8.77734375" defaultRowHeight="15" x14ac:dyDescent="0.2"/>
  <cols>
    <col min="1" max="1" width="3.109375" style="1" customWidth="1"/>
    <col min="2" max="2" width="6.6640625" style="1" customWidth="1"/>
    <col min="3" max="3" width="10" style="1" customWidth="1"/>
    <col min="4" max="4" width="6.88671875" style="1" customWidth="1"/>
    <col min="5" max="5" width="8.88671875" style="1" customWidth="1"/>
    <col min="6" max="6" width="4" style="1" customWidth="1"/>
    <col min="7" max="7" width="8.6640625" style="1" customWidth="1"/>
    <col min="8" max="8" width="7.5546875" style="1" customWidth="1"/>
    <col min="9" max="9" width="8.21875" style="1" customWidth="1"/>
    <col min="10" max="10" width="6.77734375" style="1" customWidth="1"/>
    <col min="11" max="16384" width="8.77734375" style="1"/>
  </cols>
  <sheetData>
    <row r="1" spans="1:11" s="181" customFormat="1" x14ac:dyDescent="0.2">
      <c r="A1" s="194" t="s">
        <v>128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1" ht="15" customHeight="1" x14ac:dyDescent="0.2">
      <c r="A2" s="10" t="s">
        <v>19</v>
      </c>
      <c r="B2" s="9"/>
      <c r="C2" s="9"/>
      <c r="D2" s="9"/>
      <c r="E2" s="9"/>
      <c r="F2" s="9"/>
      <c r="G2" s="9"/>
      <c r="H2" s="9"/>
      <c r="I2" s="9"/>
      <c r="J2" s="9"/>
    </row>
    <row r="3" spans="1:11" ht="15" customHeight="1" x14ac:dyDescent="0.2">
      <c r="A3" s="10"/>
      <c r="B3" s="10"/>
      <c r="C3" s="10"/>
      <c r="D3" s="10"/>
      <c r="E3" s="10"/>
      <c r="F3" s="10"/>
      <c r="G3" s="44"/>
      <c r="H3" s="10"/>
      <c r="I3" s="10"/>
      <c r="J3" s="10"/>
    </row>
    <row r="4" spans="1:11" ht="15" customHeight="1" x14ac:dyDescent="0.2">
      <c r="A4" s="10"/>
      <c r="B4" s="61" t="s">
        <v>20</v>
      </c>
      <c r="C4" s="195" t="s">
        <v>21</v>
      </c>
      <c r="D4" s="195"/>
      <c r="E4" s="195" t="s">
        <v>22</v>
      </c>
      <c r="F4" s="195"/>
      <c r="G4" s="195" t="s">
        <v>23</v>
      </c>
      <c r="H4" s="195"/>
      <c r="I4" s="62" t="s">
        <v>24</v>
      </c>
      <c r="J4" s="10"/>
    </row>
    <row r="5" spans="1:11" ht="15" customHeight="1" x14ac:dyDescent="0.2">
      <c r="A5" s="10"/>
      <c r="B5" s="59">
        <v>2101</v>
      </c>
      <c r="C5" s="196" t="s">
        <v>25</v>
      </c>
      <c r="D5" s="196"/>
      <c r="E5" s="197">
        <v>10</v>
      </c>
      <c r="F5" s="197"/>
      <c r="G5" s="198">
        <v>110</v>
      </c>
      <c r="H5" s="198"/>
      <c r="I5" s="60">
        <v>201</v>
      </c>
      <c r="J5" s="10"/>
    </row>
    <row r="6" spans="1:11" ht="15" customHeight="1" x14ac:dyDescent="0.2">
      <c r="A6" s="10"/>
      <c r="B6" s="59">
        <v>2102</v>
      </c>
      <c r="C6" s="196" t="s">
        <v>26</v>
      </c>
      <c r="D6" s="196"/>
      <c r="E6" s="197">
        <v>21</v>
      </c>
      <c r="F6" s="197"/>
      <c r="G6" s="198">
        <v>90</v>
      </c>
      <c r="H6" s="198"/>
      <c r="I6" s="60">
        <v>201</v>
      </c>
      <c r="J6" s="10"/>
    </row>
    <row r="7" spans="1:11" ht="15" customHeight="1" x14ac:dyDescent="0.2">
      <c r="A7" s="10"/>
      <c r="B7" s="59">
        <v>2103</v>
      </c>
      <c r="C7" s="196" t="s">
        <v>25</v>
      </c>
      <c r="D7" s="196"/>
      <c r="E7" s="197">
        <v>12</v>
      </c>
      <c r="F7" s="197"/>
      <c r="G7" s="198">
        <v>40</v>
      </c>
      <c r="H7" s="198"/>
      <c r="I7" s="60">
        <v>201</v>
      </c>
      <c r="J7" s="10"/>
    </row>
    <row r="8" spans="1:11" ht="14.45" customHeight="1" x14ac:dyDescent="0.2">
      <c r="A8" s="10"/>
      <c r="B8" s="59">
        <v>2104</v>
      </c>
      <c r="C8" s="196" t="s">
        <v>26</v>
      </c>
      <c r="D8" s="196"/>
      <c r="E8" s="197">
        <v>20</v>
      </c>
      <c r="F8" s="197"/>
      <c r="G8" s="198">
        <v>50</v>
      </c>
      <c r="H8" s="198"/>
      <c r="I8" s="60">
        <v>202</v>
      </c>
      <c r="J8" s="46"/>
    </row>
    <row r="9" spans="1:11" ht="15" customHeight="1" x14ac:dyDescent="0.2">
      <c r="A9" s="13"/>
      <c r="B9" s="59">
        <v>2105</v>
      </c>
      <c r="C9" s="196" t="s">
        <v>26</v>
      </c>
      <c r="D9" s="196"/>
      <c r="E9" s="197">
        <v>18</v>
      </c>
      <c r="F9" s="197"/>
      <c r="G9" s="198">
        <v>70</v>
      </c>
      <c r="H9" s="198"/>
      <c r="I9" s="60">
        <v>203</v>
      </c>
      <c r="J9" s="26"/>
      <c r="K9" s="4"/>
    </row>
    <row r="10" spans="1:11" ht="15" customHeight="1" x14ac:dyDescent="0.2">
      <c r="A10" s="13"/>
      <c r="B10" s="3"/>
      <c r="C10" s="40"/>
      <c r="D10" s="40"/>
      <c r="E10" s="40"/>
      <c r="F10" s="40"/>
      <c r="G10" s="2"/>
      <c r="H10" s="49"/>
      <c r="I10" s="27"/>
      <c r="J10" s="27"/>
      <c r="K10" s="4"/>
    </row>
    <row r="11" spans="1:11" ht="15" customHeight="1" x14ac:dyDescent="0.2">
      <c r="A11" s="6" t="s">
        <v>1</v>
      </c>
      <c r="B11" s="3"/>
      <c r="C11" s="15"/>
      <c r="D11" s="15"/>
      <c r="E11" s="3"/>
      <c r="F11" s="41"/>
      <c r="G11" s="2"/>
      <c r="H11" s="47"/>
      <c r="I11" s="13"/>
      <c r="J11" s="13"/>
      <c r="K11" s="4"/>
    </row>
    <row r="12" spans="1:11" ht="15" customHeight="1" x14ac:dyDescent="0.2">
      <c r="A12" s="16" t="s">
        <v>27</v>
      </c>
      <c r="B12" s="3"/>
      <c r="C12" s="34"/>
      <c r="D12" s="34"/>
      <c r="E12" s="3"/>
      <c r="F12" s="42"/>
      <c r="G12" s="2"/>
      <c r="H12" s="48"/>
      <c r="I12" s="28"/>
      <c r="J12" s="28"/>
      <c r="K12" s="4"/>
    </row>
    <row r="13" spans="1:11" ht="15" customHeight="1" x14ac:dyDescent="0.2">
      <c r="A13" s="13"/>
      <c r="B13" s="3"/>
      <c r="C13" s="34"/>
      <c r="D13" s="34"/>
      <c r="E13" s="3"/>
      <c r="F13" s="43"/>
      <c r="G13" s="49"/>
      <c r="H13" s="19"/>
      <c r="I13" s="19"/>
      <c r="J13" s="19"/>
      <c r="K13" s="4"/>
    </row>
    <row r="14" spans="1:11" ht="28.9" customHeight="1" x14ac:dyDescent="0.2">
      <c r="A14" s="2"/>
      <c r="B14" s="225" t="s">
        <v>28</v>
      </c>
      <c r="C14" s="226" t="s">
        <v>23</v>
      </c>
      <c r="D14" s="225"/>
      <c r="E14" s="227" t="s">
        <v>22</v>
      </c>
      <c r="F14" s="225"/>
      <c r="G14" s="226" t="s">
        <v>30</v>
      </c>
      <c r="H14" s="2"/>
      <c r="I14" s="29"/>
      <c r="J14" s="29"/>
      <c r="K14" s="4"/>
    </row>
    <row r="15" spans="1:11" ht="15" customHeight="1" x14ac:dyDescent="0.2">
      <c r="A15" s="2"/>
      <c r="B15" s="2">
        <v>201</v>
      </c>
      <c r="C15" s="68">
        <f>G5</f>
        <v>110</v>
      </c>
      <c r="D15" s="63" t="s">
        <v>29</v>
      </c>
      <c r="E15" s="77">
        <f>E5</f>
        <v>10</v>
      </c>
      <c r="F15" s="64" t="s">
        <v>3</v>
      </c>
      <c r="G15" s="70">
        <f>C15*E15</f>
        <v>1100</v>
      </c>
      <c r="H15" s="2"/>
      <c r="K15" s="4"/>
    </row>
    <row r="16" spans="1:11" ht="15" customHeight="1" x14ac:dyDescent="0.2">
      <c r="A16" s="2"/>
      <c r="B16" s="2">
        <f>I6</f>
        <v>201</v>
      </c>
      <c r="C16" s="68">
        <f>G6</f>
        <v>90</v>
      </c>
      <c r="D16" s="63" t="s">
        <v>29</v>
      </c>
      <c r="E16" s="78">
        <f>E6</f>
        <v>21</v>
      </c>
      <c r="F16" s="64" t="s">
        <v>3</v>
      </c>
      <c r="G16" s="68">
        <f>E16*C16</f>
        <v>1890</v>
      </c>
      <c r="H16" s="2"/>
      <c r="K16" s="4"/>
    </row>
    <row r="17" spans="1:11" ht="15" customHeight="1" x14ac:dyDescent="0.2">
      <c r="A17" s="2"/>
      <c r="B17" s="2">
        <f>I7</f>
        <v>201</v>
      </c>
      <c r="C17" s="68">
        <f>G7</f>
        <v>40</v>
      </c>
      <c r="D17" s="63" t="s">
        <v>29</v>
      </c>
      <c r="E17" s="78">
        <f>E7</f>
        <v>12</v>
      </c>
      <c r="F17" s="64" t="s">
        <v>3</v>
      </c>
      <c r="G17" s="68">
        <f>E17*C17</f>
        <v>480</v>
      </c>
      <c r="K17" s="4"/>
    </row>
    <row r="18" spans="1:11" ht="15" customHeight="1" thickBot="1" x14ac:dyDescent="0.25">
      <c r="A18" s="2"/>
      <c r="G18" s="76">
        <f>SUM(G15:G17)</f>
        <v>3470</v>
      </c>
      <c r="K18" s="4"/>
    </row>
    <row r="19" spans="1:11" ht="15" customHeight="1" thickTop="1" x14ac:dyDescent="0.2">
      <c r="A19" s="2"/>
      <c r="K19" s="4"/>
    </row>
    <row r="20" spans="1:11" ht="15" customHeight="1" x14ac:dyDescent="0.2">
      <c r="A20" s="13"/>
      <c r="B20" s="65" t="s">
        <v>28</v>
      </c>
      <c r="C20" s="66" t="s">
        <v>23</v>
      </c>
      <c r="D20" s="65"/>
      <c r="E20" s="67" t="s">
        <v>22</v>
      </c>
      <c r="F20" s="65"/>
      <c r="G20" s="66" t="s">
        <v>30</v>
      </c>
      <c r="J20" s="14"/>
    </row>
    <row r="21" spans="1:11" ht="15.75" thickBot="1" x14ac:dyDescent="0.25">
      <c r="A21" s="13"/>
      <c r="B21" s="2">
        <v>202</v>
      </c>
      <c r="C21" s="68">
        <f>G8</f>
        <v>50</v>
      </c>
      <c r="D21" s="63" t="s">
        <v>29</v>
      </c>
      <c r="E21" s="77">
        <f>E8</f>
        <v>20</v>
      </c>
      <c r="F21" s="64" t="s">
        <v>3</v>
      </c>
      <c r="G21" s="71">
        <f>C21*E21</f>
        <v>1000</v>
      </c>
      <c r="J21" s="32"/>
    </row>
    <row r="22" spans="1:11" ht="15.75" thickTop="1" x14ac:dyDescent="0.2">
      <c r="A22" s="16"/>
      <c r="J22" s="31"/>
    </row>
    <row r="23" spans="1:11" ht="15" customHeight="1" x14ac:dyDescent="0.2">
      <c r="A23" s="16"/>
      <c r="B23" s="65" t="s">
        <v>28</v>
      </c>
      <c r="C23" s="66" t="s">
        <v>23</v>
      </c>
      <c r="D23" s="65"/>
      <c r="E23" s="67" t="s">
        <v>22</v>
      </c>
      <c r="F23" s="65"/>
      <c r="G23" s="66" t="s">
        <v>30</v>
      </c>
      <c r="J23" s="31"/>
    </row>
    <row r="24" spans="1:11" ht="15.75" thickBot="1" x14ac:dyDescent="0.25">
      <c r="A24" s="21"/>
      <c r="B24" s="2">
        <v>203</v>
      </c>
      <c r="C24" s="68">
        <f>G9</f>
        <v>70</v>
      </c>
      <c r="D24" s="63" t="s">
        <v>29</v>
      </c>
      <c r="E24" s="77">
        <f>E9</f>
        <v>18</v>
      </c>
      <c r="F24" s="64" t="s">
        <v>3</v>
      </c>
      <c r="G24" s="71">
        <f>C24*E24</f>
        <v>1260</v>
      </c>
      <c r="J24" s="33"/>
    </row>
    <row r="25" spans="1:11" ht="15" customHeight="1" thickTop="1" x14ac:dyDescent="0.2">
      <c r="A25" s="18"/>
      <c r="B25" s="2"/>
      <c r="C25" s="2"/>
      <c r="D25" s="2"/>
      <c r="E25" s="2"/>
      <c r="F25" s="2"/>
      <c r="G25" s="69"/>
      <c r="H25" s="2"/>
      <c r="J25" s="20"/>
    </row>
    <row r="26" spans="1:11" x14ac:dyDescent="0.2">
      <c r="A26" s="16" t="s">
        <v>31</v>
      </c>
      <c r="B26" s="2"/>
      <c r="C26" s="2"/>
      <c r="D26" s="2"/>
      <c r="E26" s="2"/>
      <c r="F26" s="2"/>
      <c r="G26" s="2"/>
      <c r="H26" s="2"/>
      <c r="J26" s="20"/>
    </row>
    <row r="27" spans="1:11" x14ac:dyDescent="0.2">
      <c r="A27" s="17"/>
      <c r="B27" s="2"/>
      <c r="C27" s="2"/>
      <c r="D27" s="2"/>
      <c r="E27" s="2"/>
      <c r="F27" s="2"/>
      <c r="G27" s="2"/>
      <c r="H27" s="2"/>
      <c r="J27" s="20"/>
    </row>
    <row r="28" spans="1:11" x14ac:dyDescent="0.2">
      <c r="A28" s="16"/>
      <c r="B28" s="67" t="s">
        <v>32</v>
      </c>
      <c r="C28" s="67" t="s">
        <v>33</v>
      </c>
      <c r="D28" s="67" t="s">
        <v>34</v>
      </c>
      <c r="E28" s="67" t="s">
        <v>35</v>
      </c>
      <c r="F28" s="67"/>
      <c r="G28" s="67" t="s">
        <v>36</v>
      </c>
      <c r="J28" s="20"/>
    </row>
    <row r="29" spans="1:11" x14ac:dyDescent="0.2">
      <c r="A29" s="17"/>
      <c r="B29" s="68">
        <f>I5</f>
        <v>201</v>
      </c>
      <c r="C29" s="79">
        <f>B5</f>
        <v>2101</v>
      </c>
      <c r="D29" s="68">
        <f>G5</f>
        <v>110</v>
      </c>
      <c r="E29" s="81">
        <f>E5</f>
        <v>10</v>
      </c>
      <c r="F29" s="68"/>
      <c r="G29" s="73">
        <f>D29*E29</f>
        <v>1100</v>
      </c>
      <c r="H29" s="2"/>
      <c r="I29" s="2"/>
      <c r="J29" s="20"/>
    </row>
    <row r="30" spans="1:11" x14ac:dyDescent="0.2">
      <c r="A30" s="2"/>
      <c r="B30" s="68">
        <f>I6</f>
        <v>201</v>
      </c>
      <c r="C30" s="79">
        <f>B6</f>
        <v>2102</v>
      </c>
      <c r="D30" s="68">
        <f>G6</f>
        <v>90</v>
      </c>
      <c r="E30" s="82">
        <f>E6</f>
        <v>21</v>
      </c>
      <c r="F30" s="68"/>
      <c r="G30" s="68">
        <f>E30*D30</f>
        <v>1890</v>
      </c>
      <c r="H30" s="2"/>
      <c r="I30" s="2"/>
      <c r="J30" s="2"/>
    </row>
    <row r="31" spans="1:11" x14ac:dyDescent="0.2">
      <c r="A31" s="2"/>
      <c r="B31" s="68">
        <f>I7</f>
        <v>201</v>
      </c>
      <c r="C31" s="79">
        <f>B7</f>
        <v>2103</v>
      </c>
      <c r="D31" s="74">
        <f>G7</f>
        <v>40</v>
      </c>
      <c r="E31" s="82">
        <f>E7</f>
        <v>12</v>
      </c>
      <c r="F31" s="68"/>
      <c r="G31" s="68">
        <f>E31*D31</f>
        <v>480</v>
      </c>
      <c r="H31" s="2"/>
      <c r="I31" s="2"/>
      <c r="J31" s="2"/>
    </row>
    <row r="32" spans="1:11" x14ac:dyDescent="0.2">
      <c r="A32" s="2"/>
      <c r="B32" s="2"/>
      <c r="C32" s="80"/>
      <c r="D32" s="75">
        <f>SUM(D29:D31)</f>
        <v>240</v>
      </c>
      <c r="E32" s="83"/>
      <c r="F32" s="2"/>
      <c r="G32" s="84">
        <f>SUM(G29:G31)</f>
        <v>3470</v>
      </c>
      <c r="H32" s="2"/>
      <c r="I32" s="2"/>
      <c r="J32" s="2"/>
    </row>
    <row r="33" spans="1:10" x14ac:dyDescent="0.2">
      <c r="A33" s="2"/>
      <c r="B33" s="2"/>
      <c r="C33" s="80"/>
      <c r="D33" s="2"/>
      <c r="E33" s="83"/>
      <c r="F33" s="2"/>
      <c r="G33" s="2"/>
      <c r="H33" s="2"/>
      <c r="I33" s="2"/>
      <c r="J33" s="2"/>
    </row>
    <row r="34" spans="1:10" x14ac:dyDescent="0.2">
      <c r="A34" s="2"/>
      <c r="B34" s="68">
        <f>I8</f>
        <v>202</v>
      </c>
      <c r="C34" s="79">
        <f>B8</f>
        <v>2104</v>
      </c>
      <c r="D34" s="74">
        <f>G8</f>
        <v>50</v>
      </c>
      <c r="E34" s="82">
        <f>E8</f>
        <v>20</v>
      </c>
      <c r="F34" s="68"/>
      <c r="G34" s="74">
        <f>D34*E34</f>
        <v>1000</v>
      </c>
      <c r="H34" s="2"/>
      <c r="I34" s="2"/>
      <c r="J34" s="2"/>
    </row>
    <row r="35" spans="1:10" x14ac:dyDescent="0.2">
      <c r="A35" s="2"/>
      <c r="B35" s="2"/>
      <c r="C35" s="80"/>
      <c r="D35" s="2"/>
      <c r="E35" s="83"/>
      <c r="F35" s="2"/>
      <c r="G35" s="2"/>
      <c r="H35" s="2"/>
      <c r="I35" s="2"/>
      <c r="J35" s="2"/>
    </row>
    <row r="36" spans="1:10" x14ac:dyDescent="0.2">
      <c r="A36" s="2"/>
      <c r="B36" s="68">
        <f>I9</f>
        <v>203</v>
      </c>
      <c r="C36" s="79">
        <f>B9</f>
        <v>2105</v>
      </c>
      <c r="D36" s="74">
        <f>G9</f>
        <v>70</v>
      </c>
      <c r="E36" s="82">
        <f>E9</f>
        <v>18</v>
      </c>
      <c r="F36" s="68"/>
      <c r="G36" s="74">
        <f>D36*E36</f>
        <v>1260</v>
      </c>
      <c r="H36" s="2"/>
      <c r="I36" s="2"/>
      <c r="J36" s="2"/>
    </row>
    <row r="37" spans="1:10" ht="15.75" thickBot="1" x14ac:dyDescent="0.25">
      <c r="A37" s="2"/>
      <c r="B37" s="2" t="s">
        <v>37</v>
      </c>
      <c r="C37" s="2"/>
      <c r="D37" s="2"/>
      <c r="E37" s="2"/>
      <c r="F37" s="2"/>
      <c r="G37" s="76">
        <f>SUM(G32:G36)</f>
        <v>5730</v>
      </c>
      <c r="H37" s="2"/>
      <c r="I37" s="2"/>
      <c r="J37" s="2"/>
    </row>
    <row r="38" spans="1:10" ht="15.75" thickTop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x14ac:dyDescent="0.2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 x14ac:dyDescent="0.2">
      <c r="A40" s="2" t="s">
        <v>38</v>
      </c>
      <c r="B40" s="2"/>
      <c r="C40" s="2"/>
      <c r="D40" s="2"/>
      <c r="E40" s="2"/>
      <c r="F40" s="2"/>
      <c r="G40" s="2"/>
      <c r="H40" s="2"/>
      <c r="I40" s="2"/>
      <c r="J40" s="2"/>
    </row>
    <row r="41" spans="1:10" x14ac:dyDescent="0.2">
      <c r="A41" s="2"/>
      <c r="B41" s="3"/>
      <c r="C41" s="34"/>
      <c r="D41" s="34"/>
      <c r="E41" s="3"/>
      <c r="F41" s="43"/>
      <c r="G41" s="31"/>
      <c r="H41" s="54" t="s">
        <v>13</v>
      </c>
      <c r="I41" s="55" t="s">
        <v>14</v>
      </c>
      <c r="J41" s="2"/>
    </row>
    <row r="42" spans="1:10" x14ac:dyDescent="0.2">
      <c r="A42" s="2"/>
      <c r="B42" s="192" t="s">
        <v>15</v>
      </c>
      <c r="C42" s="192"/>
      <c r="D42" s="192"/>
      <c r="E42" s="192"/>
      <c r="F42" s="192"/>
      <c r="G42" s="31"/>
      <c r="H42" s="56">
        <f>G37</f>
        <v>5730</v>
      </c>
      <c r="I42" s="57"/>
      <c r="J42" s="2"/>
    </row>
    <row r="43" spans="1:10" x14ac:dyDescent="0.2">
      <c r="A43" s="2"/>
      <c r="B43" s="12"/>
      <c r="C43" s="192" t="s">
        <v>39</v>
      </c>
      <c r="D43" s="192"/>
      <c r="E43" s="192"/>
      <c r="F43" s="192"/>
      <c r="G43" s="31"/>
      <c r="H43" s="58"/>
      <c r="I43" s="56">
        <f>G37</f>
        <v>5730</v>
      </c>
      <c r="J43" s="2"/>
    </row>
    <row r="44" spans="1:10" x14ac:dyDescent="0.2">
      <c r="B44" s="12"/>
      <c r="C44" s="3"/>
      <c r="D44" s="3"/>
      <c r="E44" s="3"/>
      <c r="F44" s="3"/>
      <c r="G44" s="31"/>
      <c r="H44" s="58"/>
      <c r="I44" s="58"/>
    </row>
  </sheetData>
  <mergeCells count="21">
    <mergeCell ref="E6:F6"/>
    <mergeCell ref="G6:H6"/>
    <mergeCell ref="C7:D7"/>
    <mergeCell ref="E7:F7"/>
    <mergeCell ref="G7:H7"/>
    <mergeCell ref="C43:F43"/>
    <mergeCell ref="A1:J1"/>
    <mergeCell ref="B42:F42"/>
    <mergeCell ref="C4:D4"/>
    <mergeCell ref="E4:F4"/>
    <mergeCell ref="G4:H4"/>
    <mergeCell ref="C5:D5"/>
    <mergeCell ref="E5:F5"/>
    <mergeCell ref="G5:H5"/>
    <mergeCell ref="C9:D9"/>
    <mergeCell ref="E9:F9"/>
    <mergeCell ref="G9:H9"/>
    <mergeCell ref="C8:D8"/>
    <mergeCell ref="E8:F8"/>
    <mergeCell ref="G8:H8"/>
    <mergeCell ref="C6:D6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selection sqref="A1:L1"/>
    </sheetView>
  </sheetViews>
  <sheetFormatPr defaultColWidth="8.77734375" defaultRowHeight="15" x14ac:dyDescent="0.2"/>
  <cols>
    <col min="1" max="1" width="2.21875" style="1" customWidth="1"/>
    <col min="2" max="2" width="6.77734375" style="1" customWidth="1"/>
    <col min="3" max="3" width="9.6640625" style="1" customWidth="1"/>
    <col min="4" max="4" width="2.44140625" style="1" customWidth="1"/>
    <col min="5" max="5" width="3.77734375" style="1" customWidth="1"/>
    <col min="6" max="6" width="10.44140625" style="1" customWidth="1"/>
    <col min="7" max="7" width="3.21875" style="1" customWidth="1"/>
    <col min="8" max="8" width="8.109375" style="1" customWidth="1"/>
    <col min="9" max="9" width="3.88671875" style="1" customWidth="1"/>
    <col min="10" max="10" width="8.77734375" style="1" customWidth="1"/>
    <col min="11" max="11" width="4.77734375" style="1" customWidth="1"/>
    <col min="12" max="12" width="5.77734375" style="1" customWidth="1"/>
    <col min="13" max="16384" width="8.77734375" style="1"/>
  </cols>
  <sheetData>
    <row r="1" spans="1:19" x14ac:dyDescent="0.2">
      <c r="A1" s="193" t="s">
        <v>40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</row>
    <row r="2" spans="1:19" x14ac:dyDescent="0.2">
      <c r="A2" s="10" t="s">
        <v>41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9" x14ac:dyDescent="0.2">
      <c r="A3" s="10"/>
      <c r="B3" s="10"/>
      <c r="C3" s="10"/>
      <c r="D3" s="10"/>
      <c r="E3" s="10"/>
      <c r="F3" s="10"/>
      <c r="G3" s="10"/>
      <c r="H3" s="44"/>
      <c r="I3" s="10"/>
      <c r="J3" s="10"/>
      <c r="K3" s="10"/>
      <c r="L3" s="10"/>
    </row>
    <row r="4" spans="1:19" x14ac:dyDescent="0.2">
      <c r="A4" s="10"/>
      <c r="C4" s="10" t="s">
        <v>42</v>
      </c>
      <c r="I4" s="10"/>
      <c r="J4" s="50">
        <v>40000</v>
      </c>
      <c r="K4" s="10"/>
      <c r="L4" s="10"/>
      <c r="O4" s="10"/>
      <c r="P4" s="10"/>
      <c r="Q4" s="10"/>
      <c r="R4" s="10"/>
      <c r="S4" s="10"/>
    </row>
    <row r="5" spans="1:19" x14ac:dyDescent="0.2">
      <c r="A5" s="10"/>
      <c r="C5" s="10" t="s">
        <v>43</v>
      </c>
      <c r="I5" s="10"/>
      <c r="J5" s="95">
        <v>625000</v>
      </c>
      <c r="K5" s="10"/>
      <c r="L5" s="10"/>
      <c r="O5" s="10"/>
      <c r="P5" s="10"/>
      <c r="Q5" s="10"/>
      <c r="R5" s="10"/>
      <c r="S5" s="10"/>
    </row>
    <row r="6" spans="1:19" x14ac:dyDescent="0.2">
      <c r="A6" s="10"/>
      <c r="C6" s="10" t="s">
        <v>44</v>
      </c>
      <c r="I6" s="10"/>
      <c r="J6" s="50">
        <v>20000</v>
      </c>
      <c r="K6" s="10"/>
      <c r="L6" s="10"/>
      <c r="O6" s="10"/>
      <c r="P6" s="10"/>
      <c r="Q6" s="10"/>
      <c r="R6" s="10"/>
      <c r="S6" s="10"/>
    </row>
    <row r="7" spans="1:19" x14ac:dyDescent="0.2">
      <c r="A7" s="10"/>
      <c r="C7" s="10" t="s">
        <v>45</v>
      </c>
      <c r="I7" s="10"/>
      <c r="J7" s="95">
        <v>800000</v>
      </c>
      <c r="K7" s="10"/>
      <c r="L7" s="10"/>
      <c r="O7" s="10"/>
      <c r="P7" s="10"/>
      <c r="Q7" s="10"/>
      <c r="R7" s="10"/>
      <c r="S7" s="10"/>
    </row>
    <row r="8" spans="1:19" x14ac:dyDescent="0.2">
      <c r="A8" s="10"/>
      <c r="C8" s="10" t="s">
        <v>64</v>
      </c>
      <c r="I8" s="10"/>
      <c r="J8" s="95">
        <v>1000000</v>
      </c>
      <c r="K8" s="10"/>
      <c r="L8" s="10"/>
      <c r="O8" s="10"/>
      <c r="P8" s="10"/>
      <c r="Q8" s="10"/>
      <c r="R8" s="10"/>
      <c r="S8" s="10"/>
    </row>
    <row r="9" spans="1:19" x14ac:dyDescent="0.2">
      <c r="A9" s="10"/>
      <c r="B9" s="10"/>
      <c r="C9" s="10"/>
      <c r="D9" s="10"/>
      <c r="E9" s="10"/>
      <c r="F9" s="10"/>
      <c r="G9" s="10"/>
      <c r="H9" s="44"/>
      <c r="I9" s="10"/>
      <c r="J9" s="10"/>
      <c r="K9" s="10"/>
      <c r="L9" s="10"/>
    </row>
    <row r="10" spans="1:19" x14ac:dyDescent="0.2">
      <c r="A10" s="6" t="s">
        <v>1</v>
      </c>
      <c r="B10" s="3"/>
      <c r="C10" s="15"/>
      <c r="D10" s="15"/>
      <c r="E10" s="15"/>
      <c r="F10" s="3"/>
      <c r="G10" s="41"/>
      <c r="H10" s="2"/>
      <c r="I10" s="47"/>
      <c r="J10" s="13"/>
      <c r="K10" s="13"/>
      <c r="L10" s="13"/>
      <c r="M10" s="4"/>
    </row>
    <row r="11" spans="1:19" x14ac:dyDescent="0.2">
      <c r="A11" s="203" t="s">
        <v>46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4"/>
    </row>
    <row r="12" spans="1:19" x14ac:dyDescent="0.2">
      <c r="A12" s="203"/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4"/>
    </row>
    <row r="13" spans="1:19" s="7" customFormat="1" x14ac:dyDescent="0.2">
      <c r="A13" s="3"/>
      <c r="B13" s="3"/>
      <c r="C13" s="92"/>
      <c r="D13" s="92"/>
      <c r="E13" s="92"/>
      <c r="F13" s="93"/>
      <c r="G13" s="3"/>
      <c r="H13" s="25"/>
      <c r="I13" s="3"/>
      <c r="J13" s="3"/>
      <c r="K13" s="3"/>
      <c r="L13" s="3"/>
    </row>
    <row r="14" spans="1:19" s="7" customFormat="1" x14ac:dyDescent="0.2">
      <c r="A14" s="3"/>
      <c r="B14" s="3" t="s">
        <v>47</v>
      </c>
      <c r="C14" s="92"/>
      <c r="D14" s="92"/>
      <c r="E14" s="92"/>
      <c r="F14" s="3"/>
      <c r="G14" s="3"/>
      <c r="H14" s="3"/>
      <c r="I14" s="3"/>
      <c r="J14" s="3"/>
      <c r="K14" s="3"/>
      <c r="L14" s="3"/>
    </row>
    <row r="15" spans="1:19" s="7" customFormat="1" x14ac:dyDescent="0.2">
      <c r="A15" s="3"/>
      <c r="B15" s="3"/>
      <c r="C15" s="104"/>
      <c r="D15" s="103" t="s">
        <v>2</v>
      </c>
      <c r="E15" s="204"/>
      <c r="F15" s="204"/>
      <c r="G15" s="103" t="s">
        <v>3</v>
      </c>
      <c r="H15" s="106"/>
      <c r="I15" s="103" t="s">
        <v>49</v>
      </c>
      <c r="J15" s="201"/>
      <c r="K15" s="201"/>
      <c r="L15" s="201"/>
    </row>
    <row r="16" spans="1:19" s="7" customFormat="1" x14ac:dyDescent="0.2">
      <c r="A16" s="3"/>
      <c r="B16" s="3"/>
      <c r="C16" s="103"/>
      <c r="D16" s="103"/>
      <c r="E16" s="103"/>
      <c r="F16" s="103"/>
      <c r="G16" s="103"/>
      <c r="H16" s="102"/>
      <c r="I16" s="103"/>
      <c r="J16" s="108"/>
      <c r="K16" s="108"/>
      <c r="L16" s="108"/>
    </row>
    <row r="17" spans="1:12" s="7" customFormat="1" x14ac:dyDescent="0.2">
      <c r="A17" s="3"/>
      <c r="B17" s="3" t="s">
        <v>48</v>
      </c>
      <c r="C17" s="103"/>
      <c r="D17" s="103"/>
      <c r="E17" s="103"/>
      <c r="F17" s="103"/>
      <c r="G17" s="103"/>
      <c r="H17" s="102"/>
      <c r="I17" s="103"/>
      <c r="J17" s="108"/>
      <c r="K17" s="108"/>
      <c r="L17" s="108"/>
    </row>
    <row r="18" spans="1:12" s="7" customFormat="1" x14ac:dyDescent="0.2">
      <c r="A18" s="3"/>
      <c r="B18" s="3"/>
      <c r="C18" s="104"/>
      <c r="D18" s="103" t="s">
        <v>2</v>
      </c>
      <c r="E18" s="200"/>
      <c r="F18" s="200"/>
      <c r="G18" s="103" t="s">
        <v>3</v>
      </c>
      <c r="H18" s="106"/>
      <c r="I18" s="103" t="s">
        <v>49</v>
      </c>
      <c r="J18" s="201"/>
      <c r="K18" s="201"/>
      <c r="L18" s="201"/>
    </row>
    <row r="19" spans="1:12" s="7" customFormat="1" x14ac:dyDescent="0.2">
      <c r="A19" s="3"/>
      <c r="B19" s="3"/>
      <c r="C19" s="105"/>
      <c r="D19" s="103"/>
      <c r="E19" s="103"/>
      <c r="F19" s="103"/>
      <c r="G19" s="103"/>
      <c r="H19" s="107"/>
      <c r="I19" s="103"/>
      <c r="J19" s="108"/>
      <c r="K19" s="108"/>
      <c r="L19" s="108"/>
    </row>
    <row r="20" spans="1:12" s="7" customFormat="1" x14ac:dyDescent="0.2">
      <c r="A20" s="3"/>
      <c r="B20" s="3" t="s">
        <v>50</v>
      </c>
      <c r="C20" s="105"/>
      <c r="D20" s="103"/>
      <c r="E20" s="103"/>
      <c r="F20" s="103"/>
      <c r="G20" s="103"/>
      <c r="H20" s="107"/>
      <c r="I20" s="103"/>
      <c r="J20" s="108"/>
      <c r="K20" s="108"/>
      <c r="L20" s="108"/>
    </row>
    <row r="21" spans="1:12" s="7" customFormat="1" x14ac:dyDescent="0.2">
      <c r="A21" s="3"/>
      <c r="B21" s="3"/>
      <c r="C21" s="104"/>
      <c r="D21" s="103" t="s">
        <v>2</v>
      </c>
      <c r="E21" s="204"/>
      <c r="F21" s="204"/>
      <c r="G21" s="103" t="s">
        <v>3</v>
      </c>
      <c r="H21" s="106"/>
      <c r="I21" s="103" t="s">
        <v>49</v>
      </c>
      <c r="J21" s="201"/>
      <c r="K21" s="201"/>
      <c r="L21" s="201"/>
    </row>
    <row r="22" spans="1:12" s="7" customFormat="1" x14ac:dyDescent="0.2">
      <c r="A22" s="3"/>
      <c r="B22" s="3"/>
      <c r="C22" s="105"/>
      <c r="D22" s="103"/>
      <c r="E22" s="103"/>
      <c r="F22" s="103"/>
      <c r="G22" s="103"/>
      <c r="H22" s="107"/>
      <c r="I22" s="103"/>
      <c r="J22" s="108"/>
      <c r="K22" s="108"/>
      <c r="L22" s="108"/>
    </row>
    <row r="23" spans="1:12" s="7" customFormat="1" x14ac:dyDescent="0.2">
      <c r="A23" s="3"/>
      <c r="B23" s="3" t="s">
        <v>51</v>
      </c>
      <c r="C23" s="105"/>
      <c r="D23" s="103"/>
      <c r="E23" s="103"/>
      <c r="F23" s="103"/>
      <c r="G23" s="103"/>
      <c r="H23" s="107"/>
      <c r="I23" s="103"/>
      <c r="J23" s="108"/>
      <c r="K23" s="108"/>
      <c r="L23" s="108"/>
    </row>
    <row r="24" spans="1:12" s="7" customFormat="1" x14ac:dyDescent="0.2">
      <c r="A24" s="3"/>
      <c r="B24" s="3"/>
      <c r="C24" s="104"/>
      <c r="D24" s="103" t="s">
        <v>2</v>
      </c>
      <c r="E24" s="208"/>
      <c r="F24" s="208"/>
      <c r="G24" s="103" t="s">
        <v>3</v>
      </c>
      <c r="H24" s="106"/>
      <c r="I24" s="103" t="s">
        <v>49</v>
      </c>
      <c r="J24" s="201"/>
      <c r="K24" s="201"/>
      <c r="L24" s="201"/>
    </row>
    <row r="25" spans="1:12" s="7" customFormat="1" x14ac:dyDescent="0.2">
      <c r="A25" s="3"/>
      <c r="B25" s="209"/>
      <c r="C25" s="209"/>
      <c r="D25" s="209"/>
      <c r="E25" s="209"/>
      <c r="F25" s="209"/>
      <c r="G25" s="209"/>
      <c r="H25" s="31"/>
      <c r="I25" s="58"/>
      <c r="J25" s="57"/>
      <c r="K25" s="57"/>
      <c r="L25" s="3"/>
    </row>
    <row r="26" spans="1:12" s="7" customFormat="1" x14ac:dyDescent="0.2">
      <c r="A26" s="210" t="s">
        <v>52</v>
      </c>
      <c r="B26" s="210"/>
      <c r="C26" s="210"/>
      <c r="D26" s="210"/>
      <c r="E26" s="210"/>
      <c r="F26" s="210"/>
      <c r="G26" s="210"/>
      <c r="H26" s="210"/>
      <c r="I26" s="210"/>
      <c r="J26" s="210"/>
      <c r="K26" s="210"/>
      <c r="L26" s="210"/>
    </row>
    <row r="27" spans="1:12" s="7" customFormat="1" x14ac:dyDescent="0.2">
      <c r="A27" s="210"/>
      <c r="B27" s="210"/>
      <c r="C27" s="210"/>
      <c r="D27" s="210"/>
      <c r="E27" s="210"/>
      <c r="F27" s="210"/>
      <c r="G27" s="210"/>
      <c r="H27" s="210"/>
      <c r="I27" s="210"/>
      <c r="J27" s="210"/>
      <c r="K27" s="210"/>
      <c r="L27" s="210"/>
    </row>
    <row r="28" spans="1:12" s="7" customFormat="1" x14ac:dyDescent="0.2">
      <c r="A28" s="3"/>
      <c r="B28" s="97"/>
      <c r="C28" s="97"/>
      <c r="D28" s="97"/>
      <c r="E28" s="97"/>
      <c r="F28" s="97"/>
      <c r="G28" s="97"/>
      <c r="H28" s="31"/>
      <c r="I28" s="58"/>
      <c r="J28" s="57"/>
      <c r="K28" s="57"/>
      <c r="L28" s="3"/>
    </row>
    <row r="29" spans="1:12" s="7" customFormat="1" x14ac:dyDescent="0.2">
      <c r="A29" s="3"/>
      <c r="B29" s="97"/>
      <c r="C29" s="97" t="s">
        <v>53</v>
      </c>
      <c r="D29" s="97"/>
      <c r="E29" s="97"/>
      <c r="F29" s="97" t="s">
        <v>54</v>
      </c>
      <c r="G29" s="97"/>
      <c r="H29" s="31"/>
      <c r="I29" s="58"/>
      <c r="J29" s="51">
        <v>3000</v>
      </c>
      <c r="K29" s="57"/>
      <c r="L29" s="3"/>
    </row>
    <row r="30" spans="1:12" s="7" customFormat="1" x14ac:dyDescent="0.2">
      <c r="A30" s="3"/>
      <c r="B30" s="97"/>
      <c r="C30" s="97"/>
      <c r="D30" s="97"/>
      <c r="E30" s="97"/>
      <c r="F30" s="97" t="s">
        <v>55</v>
      </c>
      <c r="G30" s="97"/>
      <c r="H30" s="31"/>
      <c r="I30" s="58"/>
      <c r="J30" s="51">
        <v>1800</v>
      </c>
      <c r="K30" s="57"/>
      <c r="L30" s="3"/>
    </row>
    <row r="31" spans="1:12" s="7" customFormat="1" x14ac:dyDescent="0.2">
      <c r="A31" s="3"/>
      <c r="B31" s="97"/>
      <c r="C31" s="97"/>
      <c r="D31" s="97"/>
      <c r="E31" s="97"/>
      <c r="F31" s="97" t="s">
        <v>56</v>
      </c>
      <c r="G31" s="97"/>
      <c r="H31" s="31"/>
      <c r="I31" s="58"/>
      <c r="J31" s="57">
        <v>150</v>
      </c>
      <c r="K31" s="57"/>
      <c r="L31" s="3"/>
    </row>
    <row r="32" spans="1:12" s="7" customFormat="1" x14ac:dyDescent="0.2">
      <c r="A32" s="3"/>
      <c r="B32" s="97"/>
      <c r="C32" s="97"/>
      <c r="D32" s="97"/>
      <c r="E32" s="97"/>
      <c r="F32" s="97"/>
      <c r="G32" s="97"/>
      <c r="H32" s="31"/>
      <c r="I32" s="58"/>
      <c r="J32" s="57"/>
      <c r="K32" s="57"/>
      <c r="L32" s="3"/>
    </row>
    <row r="33" spans="1:12" s="7" customFormat="1" ht="28.5" x14ac:dyDescent="0.2">
      <c r="A33" s="3"/>
      <c r="C33" s="97"/>
      <c r="D33" s="97"/>
      <c r="E33" s="97"/>
      <c r="F33" s="226" t="s">
        <v>61</v>
      </c>
      <c r="G33" s="228" t="s">
        <v>60</v>
      </c>
      <c r="H33" s="228"/>
      <c r="I33" s="229" t="s">
        <v>62</v>
      </c>
      <c r="J33" s="229"/>
      <c r="K33" s="230" t="s">
        <v>63</v>
      </c>
      <c r="L33" s="230"/>
    </row>
    <row r="34" spans="1:12" s="7" customFormat="1" x14ac:dyDescent="0.2">
      <c r="A34" s="3"/>
      <c r="B34" s="99" t="s">
        <v>57</v>
      </c>
      <c r="C34" s="97"/>
      <c r="D34" s="97"/>
      <c r="E34" s="97"/>
      <c r="F34" s="109"/>
      <c r="G34" s="205"/>
      <c r="H34" s="205"/>
      <c r="I34" s="206"/>
      <c r="J34" s="206"/>
      <c r="K34" s="207"/>
      <c r="L34" s="207"/>
    </row>
    <row r="35" spans="1:12" s="7" customFormat="1" x14ac:dyDescent="0.2">
      <c r="A35" s="3"/>
      <c r="B35" s="99" t="s">
        <v>58</v>
      </c>
      <c r="C35" s="97"/>
      <c r="D35" s="97"/>
      <c r="E35" s="97"/>
      <c r="F35" s="24"/>
      <c r="G35" s="212"/>
      <c r="H35" s="212"/>
      <c r="I35" s="213"/>
      <c r="J35" s="213"/>
      <c r="K35" s="214"/>
      <c r="L35" s="214"/>
    </row>
    <row r="36" spans="1:12" s="7" customFormat="1" x14ac:dyDescent="0.2">
      <c r="A36" s="3"/>
      <c r="B36" s="99" t="s">
        <v>59</v>
      </c>
      <c r="C36" s="97"/>
      <c r="D36" s="97"/>
      <c r="E36" s="97"/>
      <c r="F36" s="24"/>
      <c r="G36" s="212"/>
      <c r="H36" s="212"/>
      <c r="I36" s="213"/>
      <c r="J36" s="213"/>
      <c r="K36" s="214"/>
      <c r="L36" s="214"/>
    </row>
    <row r="37" spans="1:12" s="7" customFormat="1" ht="15.75" thickBot="1" x14ac:dyDescent="0.25">
      <c r="A37" s="3"/>
      <c r="B37" s="97"/>
      <c r="C37" s="97" t="s">
        <v>0</v>
      </c>
      <c r="D37" s="97"/>
      <c r="E37" s="97"/>
      <c r="F37" s="87"/>
      <c r="G37" s="211"/>
      <c r="H37" s="211"/>
      <c r="I37" s="211"/>
      <c r="J37" s="211"/>
      <c r="K37" s="211"/>
      <c r="L37" s="211"/>
    </row>
    <row r="38" spans="1:12" ht="15.75" thickTop="1" x14ac:dyDescent="0.2">
      <c r="B38" s="12"/>
      <c r="C38" s="3"/>
      <c r="D38" s="3"/>
      <c r="E38" s="3"/>
      <c r="F38" s="3"/>
      <c r="G38" s="3"/>
      <c r="H38" s="31"/>
      <c r="I38" s="58"/>
      <c r="J38" s="58"/>
      <c r="K38" s="58"/>
    </row>
    <row r="40" spans="1:12" s="181" customFormat="1" x14ac:dyDescent="0.2">
      <c r="A40" s="190" t="s">
        <v>132</v>
      </c>
      <c r="B40" s="190"/>
      <c r="C40" s="190"/>
      <c r="D40" s="190"/>
      <c r="E40" s="190"/>
      <c r="F40" s="190"/>
      <c r="G40" s="190"/>
      <c r="H40" s="190"/>
      <c r="I40" s="190"/>
      <c r="J40" s="190"/>
      <c r="K40" s="190"/>
      <c r="L40" s="190"/>
    </row>
    <row r="41" spans="1:12" s="185" customFormat="1" ht="14.25" x14ac:dyDescent="0.2">
      <c r="A41" s="186" t="s">
        <v>133</v>
      </c>
      <c r="B41" s="186"/>
      <c r="C41" s="187"/>
      <c r="D41" s="186"/>
      <c r="E41" s="186"/>
      <c r="F41" s="186"/>
      <c r="G41" s="186"/>
      <c r="H41" s="186"/>
      <c r="I41" s="186"/>
      <c r="J41" s="186"/>
      <c r="K41" s="186"/>
      <c r="L41" s="188"/>
    </row>
    <row r="42" spans="1:12" s="185" customFormat="1" ht="14.25" x14ac:dyDescent="0.2">
      <c r="A42" s="186"/>
      <c r="B42" s="186"/>
      <c r="C42" s="187"/>
      <c r="D42" s="186"/>
      <c r="E42" s="186"/>
      <c r="F42" s="186"/>
      <c r="G42" s="186"/>
      <c r="H42" s="186"/>
      <c r="I42" s="186"/>
      <c r="J42" s="186"/>
      <c r="K42" s="186"/>
      <c r="L42" s="188"/>
    </row>
    <row r="43" spans="1:12" ht="19.899999999999999" customHeight="1" x14ac:dyDescent="0.2">
      <c r="A43" s="199" t="s">
        <v>138</v>
      </c>
      <c r="B43" s="199"/>
      <c r="C43" s="199"/>
      <c r="D43" s="199"/>
      <c r="E43" s="199"/>
      <c r="F43" s="199"/>
      <c r="G43" s="199"/>
      <c r="H43" s="199"/>
      <c r="I43" s="199"/>
      <c r="J43" s="199"/>
      <c r="K43" s="199"/>
      <c r="L43" s="199"/>
    </row>
    <row r="44" spans="1:12" ht="11.45" customHeight="1" x14ac:dyDescent="0.2">
      <c r="A44" s="199"/>
      <c r="B44" s="199"/>
      <c r="C44" s="199"/>
      <c r="D44" s="199"/>
      <c r="E44" s="199"/>
      <c r="F44" s="199"/>
      <c r="G44" s="199"/>
      <c r="H44" s="199"/>
      <c r="I44" s="199"/>
      <c r="J44" s="199"/>
      <c r="K44" s="199"/>
      <c r="L44" s="199"/>
    </row>
    <row r="45" spans="1:12" s="2" customFormat="1" ht="14.25" x14ac:dyDescent="0.2"/>
    <row r="46" spans="1:12" s="7" customFormat="1" x14ac:dyDescent="0.2">
      <c r="A46" s="3"/>
      <c r="B46" s="3"/>
      <c r="C46" s="183"/>
      <c r="D46" s="103" t="s">
        <v>2</v>
      </c>
      <c r="E46" s="200"/>
      <c r="F46" s="200"/>
      <c r="G46" s="103" t="s">
        <v>3</v>
      </c>
      <c r="H46" s="106"/>
      <c r="I46" s="103" t="s">
        <v>49</v>
      </c>
      <c r="J46" s="201"/>
      <c r="K46" s="201"/>
      <c r="L46" s="201"/>
    </row>
    <row r="47" spans="1:12" s="2" customFormat="1" ht="14.25" x14ac:dyDescent="0.2"/>
    <row r="48" spans="1:12" s="2" customFormat="1" ht="14.25" x14ac:dyDescent="0.2">
      <c r="C48" s="99" t="s">
        <v>57</v>
      </c>
      <c r="D48" s="184"/>
      <c r="H48" s="73"/>
    </row>
    <row r="49" spans="1:12" s="2" customFormat="1" ht="14.25" x14ac:dyDescent="0.2">
      <c r="C49" s="99" t="s">
        <v>58</v>
      </c>
      <c r="D49" s="184"/>
      <c r="H49" s="68"/>
    </row>
    <row r="50" spans="1:12" s="2" customFormat="1" ht="14.25" x14ac:dyDescent="0.2">
      <c r="C50" s="99" t="s">
        <v>59</v>
      </c>
      <c r="D50" s="184"/>
      <c r="H50" s="68"/>
    </row>
    <row r="51" spans="1:12" s="2" customFormat="1" thickBot="1" x14ac:dyDescent="0.25">
      <c r="C51" s="184" t="s">
        <v>0</v>
      </c>
      <c r="H51" s="76"/>
    </row>
    <row r="52" spans="1:12" s="2" customFormat="1" thickTop="1" x14ac:dyDescent="0.2"/>
    <row r="53" spans="1:12" s="2" customFormat="1" ht="14.25" x14ac:dyDescent="0.2">
      <c r="A53" s="2" t="s">
        <v>140</v>
      </c>
    </row>
    <row r="54" spans="1:12" s="2" customFormat="1" ht="14.25" x14ac:dyDescent="0.2">
      <c r="B54" s="202"/>
      <c r="C54" s="202"/>
      <c r="D54" s="202"/>
      <c r="E54" s="202"/>
      <c r="F54" s="202"/>
      <c r="G54" s="202"/>
      <c r="H54" s="202"/>
      <c r="I54" s="202"/>
      <c r="J54" s="202"/>
      <c r="K54" s="202"/>
      <c r="L54" s="202"/>
    </row>
    <row r="55" spans="1:12" s="2" customFormat="1" ht="14.25" x14ac:dyDescent="0.2">
      <c r="B55" s="202"/>
      <c r="C55" s="202"/>
      <c r="D55" s="202"/>
      <c r="E55" s="202"/>
      <c r="F55" s="202"/>
      <c r="G55" s="202"/>
      <c r="H55" s="202"/>
      <c r="I55" s="202"/>
      <c r="J55" s="202"/>
      <c r="K55" s="202"/>
      <c r="L55" s="202"/>
    </row>
    <row r="56" spans="1:12" x14ac:dyDescent="0.2">
      <c r="B56" s="202"/>
      <c r="C56" s="202"/>
      <c r="D56" s="202"/>
      <c r="E56" s="202"/>
      <c r="F56" s="202"/>
      <c r="G56" s="202"/>
      <c r="H56" s="202"/>
      <c r="I56" s="202"/>
      <c r="J56" s="202"/>
      <c r="K56" s="202"/>
      <c r="L56" s="202"/>
    </row>
    <row r="57" spans="1:12" x14ac:dyDescent="0.2">
      <c r="B57" s="202"/>
      <c r="C57" s="202"/>
      <c r="D57" s="202"/>
      <c r="E57" s="202"/>
      <c r="F57" s="202"/>
      <c r="G57" s="202"/>
      <c r="H57" s="202"/>
      <c r="I57" s="202"/>
      <c r="J57" s="202"/>
      <c r="K57" s="202"/>
      <c r="L57" s="202"/>
    </row>
    <row r="58" spans="1:12" x14ac:dyDescent="0.2">
      <c r="B58" s="202"/>
      <c r="C58" s="202"/>
      <c r="D58" s="202"/>
      <c r="E58" s="202"/>
      <c r="F58" s="202"/>
      <c r="G58" s="202"/>
      <c r="H58" s="202"/>
      <c r="I58" s="202"/>
      <c r="J58" s="202"/>
      <c r="K58" s="202"/>
      <c r="L58" s="202"/>
    </row>
  </sheetData>
  <mergeCells count="31">
    <mergeCell ref="G37:H37"/>
    <mergeCell ref="I37:J37"/>
    <mergeCell ref="K37:L37"/>
    <mergeCell ref="G35:H35"/>
    <mergeCell ref="I35:J35"/>
    <mergeCell ref="K35:L35"/>
    <mergeCell ref="G36:H36"/>
    <mergeCell ref="I36:J36"/>
    <mergeCell ref="K36:L36"/>
    <mergeCell ref="J24:L24"/>
    <mergeCell ref="B25:G25"/>
    <mergeCell ref="A26:L27"/>
    <mergeCell ref="G33:H33"/>
    <mergeCell ref="I33:J33"/>
    <mergeCell ref="K33:L33"/>
    <mergeCell ref="A43:L44"/>
    <mergeCell ref="E46:F46"/>
    <mergeCell ref="J46:L46"/>
    <mergeCell ref="B54:L58"/>
    <mergeCell ref="A1:L1"/>
    <mergeCell ref="A11:L12"/>
    <mergeCell ref="E15:F15"/>
    <mergeCell ref="J15:L15"/>
    <mergeCell ref="G34:H34"/>
    <mergeCell ref="I34:J34"/>
    <mergeCell ref="K34:L34"/>
    <mergeCell ref="E18:F18"/>
    <mergeCell ref="J18:L18"/>
    <mergeCell ref="E21:F21"/>
    <mergeCell ref="J21:L21"/>
    <mergeCell ref="E24:F24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zoomScaleNormal="100" workbookViewId="0">
      <selection sqref="A1:L1"/>
    </sheetView>
  </sheetViews>
  <sheetFormatPr defaultColWidth="8.77734375" defaultRowHeight="15" x14ac:dyDescent="0.2"/>
  <cols>
    <col min="1" max="1" width="2.21875" style="1" customWidth="1"/>
    <col min="2" max="2" width="6.77734375" style="1" customWidth="1"/>
    <col min="3" max="3" width="9.6640625" style="1" customWidth="1"/>
    <col min="4" max="4" width="2.44140625" style="1" customWidth="1"/>
    <col min="5" max="5" width="3.77734375" style="1" customWidth="1"/>
    <col min="6" max="6" width="10.44140625" style="1" customWidth="1"/>
    <col min="7" max="7" width="3.21875" style="1" customWidth="1"/>
    <col min="8" max="8" width="8.109375" style="1" customWidth="1"/>
    <col min="9" max="9" width="3.88671875" style="1" customWidth="1"/>
    <col min="10" max="10" width="8.77734375" style="1" customWidth="1"/>
    <col min="11" max="11" width="4.77734375" style="1" customWidth="1"/>
    <col min="12" max="12" width="5.77734375" style="1" customWidth="1"/>
    <col min="13" max="16384" width="8.77734375" style="1"/>
  </cols>
  <sheetData>
    <row r="1" spans="1:19" s="181" customFormat="1" x14ac:dyDescent="0.2">
      <c r="A1" s="194" t="s">
        <v>129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</row>
    <row r="2" spans="1:19" ht="15" customHeight="1" x14ac:dyDescent="0.2">
      <c r="A2" s="10" t="s">
        <v>41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9" ht="7.15" customHeight="1" x14ac:dyDescent="0.2">
      <c r="A3" s="10"/>
      <c r="B3" s="10"/>
      <c r="C3" s="10"/>
      <c r="D3" s="10"/>
      <c r="E3" s="10"/>
      <c r="F3" s="10"/>
      <c r="G3" s="10"/>
      <c r="H3" s="44"/>
      <c r="I3" s="10"/>
      <c r="J3" s="10"/>
      <c r="K3" s="10"/>
      <c r="L3" s="10"/>
    </row>
    <row r="4" spans="1:19" ht="15" customHeight="1" x14ac:dyDescent="0.2">
      <c r="A4" s="10"/>
      <c r="C4" s="10" t="s">
        <v>42</v>
      </c>
      <c r="I4" s="10"/>
      <c r="J4" s="50">
        <v>40000</v>
      </c>
      <c r="K4" s="10"/>
      <c r="L4" s="10"/>
      <c r="O4" s="10"/>
      <c r="P4" s="10"/>
      <c r="Q4" s="10"/>
      <c r="R4" s="10"/>
      <c r="S4" s="10"/>
    </row>
    <row r="5" spans="1:19" ht="15" customHeight="1" x14ac:dyDescent="0.2">
      <c r="A5" s="10"/>
      <c r="C5" s="10" t="s">
        <v>43</v>
      </c>
      <c r="I5" s="10"/>
      <c r="J5" s="95">
        <v>625000</v>
      </c>
      <c r="K5" s="10"/>
      <c r="L5" s="10"/>
      <c r="O5" s="10"/>
      <c r="P5" s="10"/>
      <c r="Q5" s="10"/>
      <c r="R5" s="10"/>
      <c r="S5" s="10"/>
    </row>
    <row r="6" spans="1:19" ht="15" customHeight="1" x14ac:dyDescent="0.2">
      <c r="A6" s="10"/>
      <c r="C6" s="10" t="s">
        <v>44</v>
      </c>
      <c r="I6" s="10"/>
      <c r="J6" s="50">
        <v>20000</v>
      </c>
      <c r="K6" s="10"/>
      <c r="L6" s="10"/>
      <c r="O6" s="10"/>
      <c r="P6" s="10"/>
      <c r="Q6" s="10"/>
      <c r="R6" s="10"/>
      <c r="S6" s="10"/>
    </row>
    <row r="7" spans="1:19" ht="15" customHeight="1" x14ac:dyDescent="0.2">
      <c r="A7" s="10"/>
      <c r="C7" s="10" t="s">
        <v>45</v>
      </c>
      <c r="I7" s="10"/>
      <c r="J7" s="95">
        <v>800000</v>
      </c>
      <c r="K7" s="10"/>
      <c r="L7" s="10"/>
      <c r="O7" s="10"/>
      <c r="P7" s="10"/>
      <c r="Q7" s="10"/>
      <c r="R7" s="10"/>
      <c r="S7" s="10"/>
    </row>
    <row r="8" spans="1:19" ht="15" customHeight="1" x14ac:dyDescent="0.2">
      <c r="A8" s="10"/>
      <c r="C8" s="10" t="s">
        <v>64</v>
      </c>
      <c r="I8" s="10"/>
      <c r="J8" s="95">
        <v>1000000</v>
      </c>
      <c r="K8" s="10"/>
      <c r="L8" s="10"/>
      <c r="O8" s="10"/>
      <c r="P8" s="10"/>
      <c r="Q8" s="10"/>
      <c r="R8" s="10"/>
      <c r="S8" s="10"/>
    </row>
    <row r="9" spans="1:19" ht="15" customHeight="1" x14ac:dyDescent="0.2">
      <c r="A9" s="10"/>
      <c r="B9" s="10"/>
      <c r="C9" s="10"/>
      <c r="D9" s="10"/>
      <c r="E9" s="10"/>
      <c r="F9" s="10"/>
      <c r="G9" s="10"/>
      <c r="H9" s="44"/>
      <c r="I9" s="10"/>
      <c r="J9" s="10"/>
      <c r="K9" s="10"/>
      <c r="L9" s="10"/>
    </row>
    <row r="10" spans="1:19" ht="15" customHeight="1" x14ac:dyDescent="0.2">
      <c r="A10" s="6" t="s">
        <v>1</v>
      </c>
      <c r="B10" s="3"/>
      <c r="C10" s="15"/>
      <c r="D10" s="15"/>
      <c r="E10" s="15"/>
      <c r="F10" s="3"/>
      <c r="G10" s="41"/>
      <c r="H10" s="2"/>
      <c r="I10" s="47"/>
      <c r="J10" s="13"/>
      <c r="K10" s="13"/>
      <c r="L10" s="13"/>
      <c r="M10" s="4"/>
    </row>
    <row r="11" spans="1:19" ht="15" customHeight="1" x14ac:dyDescent="0.2">
      <c r="A11" s="203" t="s">
        <v>46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4"/>
    </row>
    <row r="12" spans="1:19" ht="15" customHeight="1" x14ac:dyDescent="0.2">
      <c r="A12" s="203"/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4"/>
    </row>
    <row r="13" spans="1:19" s="7" customFormat="1" x14ac:dyDescent="0.2">
      <c r="A13" s="3"/>
      <c r="B13" s="3"/>
      <c r="C13" s="92"/>
      <c r="D13" s="92"/>
      <c r="E13" s="92"/>
      <c r="F13" s="93"/>
      <c r="G13" s="3"/>
      <c r="H13" s="25"/>
      <c r="I13" s="3"/>
      <c r="J13" s="3"/>
      <c r="K13" s="3"/>
      <c r="L13" s="3"/>
    </row>
    <row r="14" spans="1:19" s="7" customFormat="1" x14ac:dyDescent="0.2">
      <c r="A14" s="3"/>
      <c r="B14" s="3" t="s">
        <v>47</v>
      </c>
      <c r="C14" s="92"/>
      <c r="D14" s="92"/>
      <c r="E14" s="92"/>
      <c r="F14" s="3"/>
      <c r="G14" s="3"/>
      <c r="H14" s="3"/>
      <c r="I14" s="3"/>
      <c r="J14" s="3"/>
      <c r="K14" s="3"/>
      <c r="L14" s="3"/>
    </row>
    <row r="15" spans="1:19" s="7" customFormat="1" x14ac:dyDescent="0.2">
      <c r="A15" s="3"/>
      <c r="B15" s="3"/>
      <c r="C15" s="104">
        <f>J8</f>
        <v>1000000</v>
      </c>
      <c r="D15" s="103" t="s">
        <v>2</v>
      </c>
      <c r="E15" s="204">
        <f>J4</f>
        <v>40000</v>
      </c>
      <c r="F15" s="204"/>
      <c r="G15" s="103" t="s">
        <v>3</v>
      </c>
      <c r="H15" s="106">
        <f>C15/E15</f>
        <v>25</v>
      </c>
      <c r="I15" s="103" t="s">
        <v>49</v>
      </c>
      <c r="J15" s="201" t="s">
        <v>65</v>
      </c>
      <c r="K15" s="201"/>
      <c r="L15" s="201"/>
    </row>
    <row r="16" spans="1:19" s="7" customFormat="1" x14ac:dyDescent="0.2">
      <c r="A16" s="3"/>
      <c r="B16" s="3"/>
      <c r="C16" s="103"/>
      <c r="D16" s="103"/>
      <c r="E16" s="103"/>
      <c r="F16" s="103"/>
      <c r="G16" s="103"/>
      <c r="H16" s="102"/>
      <c r="I16" s="103"/>
      <c r="J16" s="108"/>
      <c r="K16" s="108"/>
      <c r="L16" s="108"/>
    </row>
    <row r="17" spans="1:12" s="7" customFormat="1" x14ac:dyDescent="0.2">
      <c r="A17" s="3"/>
      <c r="B17" s="3" t="s">
        <v>48</v>
      </c>
      <c r="C17" s="103"/>
      <c r="D17" s="103"/>
      <c r="E17" s="103"/>
      <c r="F17" s="103"/>
      <c r="G17" s="103"/>
      <c r="H17" s="102"/>
      <c r="I17" s="103"/>
      <c r="J17" s="108"/>
      <c r="K17" s="108"/>
      <c r="L17" s="108"/>
    </row>
    <row r="18" spans="1:12" s="7" customFormat="1" x14ac:dyDescent="0.2">
      <c r="A18" s="3"/>
      <c r="B18" s="3"/>
      <c r="C18" s="104">
        <f>J8</f>
        <v>1000000</v>
      </c>
      <c r="D18" s="103" t="s">
        <v>2</v>
      </c>
      <c r="E18" s="200">
        <f>J5</f>
        <v>625000</v>
      </c>
      <c r="F18" s="200"/>
      <c r="G18" s="103" t="s">
        <v>3</v>
      </c>
      <c r="H18" s="106">
        <f>C18/E18</f>
        <v>1.6</v>
      </c>
      <c r="I18" s="103" t="s">
        <v>49</v>
      </c>
      <c r="J18" s="201" t="s">
        <v>66</v>
      </c>
      <c r="K18" s="201"/>
      <c r="L18" s="201"/>
    </row>
    <row r="19" spans="1:12" s="7" customFormat="1" x14ac:dyDescent="0.2">
      <c r="A19" s="3"/>
      <c r="B19" s="3"/>
      <c r="C19" s="105"/>
      <c r="D19" s="103"/>
      <c r="E19" s="103"/>
      <c r="F19" s="103"/>
      <c r="G19" s="103"/>
      <c r="H19" s="107"/>
      <c r="I19" s="103"/>
      <c r="J19" s="108"/>
      <c r="K19" s="108"/>
      <c r="L19" s="108"/>
    </row>
    <row r="20" spans="1:12" s="7" customFormat="1" x14ac:dyDescent="0.2">
      <c r="A20" s="3"/>
      <c r="B20" s="3" t="s">
        <v>50</v>
      </c>
      <c r="C20" s="105"/>
      <c r="D20" s="103"/>
      <c r="E20" s="103"/>
      <c r="F20" s="103"/>
      <c r="G20" s="103"/>
      <c r="H20" s="107"/>
      <c r="I20" s="103"/>
      <c r="J20" s="108"/>
      <c r="K20" s="108"/>
      <c r="L20" s="108"/>
    </row>
    <row r="21" spans="1:12" s="7" customFormat="1" x14ac:dyDescent="0.2">
      <c r="A21" s="3"/>
      <c r="B21" s="3"/>
      <c r="C21" s="104">
        <f>J8</f>
        <v>1000000</v>
      </c>
      <c r="D21" s="103" t="s">
        <v>2</v>
      </c>
      <c r="E21" s="204">
        <f>J6</f>
        <v>20000</v>
      </c>
      <c r="F21" s="204"/>
      <c r="G21" s="103" t="s">
        <v>3</v>
      </c>
      <c r="H21" s="106">
        <f>C21/E21</f>
        <v>50</v>
      </c>
      <c r="I21" s="103" t="s">
        <v>49</v>
      </c>
      <c r="J21" s="201" t="s">
        <v>67</v>
      </c>
      <c r="K21" s="201"/>
      <c r="L21" s="201"/>
    </row>
    <row r="22" spans="1:12" s="7" customFormat="1" x14ac:dyDescent="0.2">
      <c r="A22" s="3"/>
      <c r="B22" s="3"/>
      <c r="C22" s="105"/>
      <c r="D22" s="103"/>
      <c r="E22" s="103"/>
      <c r="F22" s="103"/>
      <c r="G22" s="103"/>
      <c r="H22" s="107"/>
      <c r="I22" s="103"/>
      <c r="J22" s="108"/>
      <c r="K22" s="108"/>
      <c r="L22" s="108"/>
    </row>
    <row r="23" spans="1:12" s="7" customFormat="1" x14ac:dyDescent="0.2">
      <c r="A23" s="3"/>
      <c r="B23" s="3" t="s">
        <v>51</v>
      </c>
      <c r="C23" s="105"/>
      <c r="D23" s="103"/>
      <c r="E23" s="103"/>
      <c r="F23" s="103"/>
      <c r="G23" s="103"/>
      <c r="H23" s="107"/>
      <c r="I23" s="103"/>
      <c r="J23" s="108"/>
      <c r="K23" s="108"/>
      <c r="L23" s="108"/>
    </row>
    <row r="24" spans="1:12" s="7" customFormat="1" x14ac:dyDescent="0.2">
      <c r="A24" s="3"/>
      <c r="B24" s="3"/>
      <c r="C24" s="104">
        <f>J8</f>
        <v>1000000</v>
      </c>
      <c r="D24" s="103" t="s">
        <v>2</v>
      </c>
      <c r="E24" s="208">
        <f>J7</f>
        <v>800000</v>
      </c>
      <c r="F24" s="208"/>
      <c r="G24" s="103" t="s">
        <v>3</v>
      </c>
      <c r="H24" s="106">
        <f>C24/E24</f>
        <v>1.25</v>
      </c>
      <c r="I24" s="103" t="s">
        <v>49</v>
      </c>
      <c r="J24" s="201" t="s">
        <v>68</v>
      </c>
      <c r="K24" s="201"/>
      <c r="L24" s="201"/>
    </row>
    <row r="25" spans="1:12" s="7" customFormat="1" x14ac:dyDescent="0.2">
      <c r="A25" s="3"/>
      <c r="B25" s="209"/>
      <c r="C25" s="209"/>
      <c r="D25" s="209"/>
      <c r="E25" s="209"/>
      <c r="F25" s="209"/>
      <c r="G25" s="209"/>
      <c r="H25" s="31"/>
      <c r="I25" s="58"/>
      <c r="J25" s="57"/>
      <c r="K25" s="57"/>
      <c r="L25" s="3"/>
    </row>
    <row r="26" spans="1:12" s="7" customFormat="1" x14ac:dyDescent="0.2">
      <c r="A26" s="210" t="s">
        <v>52</v>
      </c>
      <c r="B26" s="210"/>
      <c r="C26" s="210"/>
      <c r="D26" s="210"/>
      <c r="E26" s="210"/>
      <c r="F26" s="210"/>
      <c r="G26" s="210"/>
      <c r="H26" s="210"/>
      <c r="I26" s="210"/>
      <c r="J26" s="210"/>
      <c r="K26" s="210"/>
      <c r="L26" s="210"/>
    </row>
    <row r="27" spans="1:12" s="7" customFormat="1" x14ac:dyDescent="0.2">
      <c r="A27" s="210"/>
      <c r="B27" s="210"/>
      <c r="C27" s="210"/>
      <c r="D27" s="210"/>
      <c r="E27" s="210"/>
      <c r="F27" s="210"/>
      <c r="G27" s="210"/>
      <c r="H27" s="210"/>
      <c r="I27" s="210"/>
      <c r="J27" s="210"/>
      <c r="K27" s="210"/>
      <c r="L27" s="210"/>
    </row>
    <row r="28" spans="1:12" s="7" customFormat="1" ht="8.4499999999999993" customHeight="1" x14ac:dyDescent="0.2">
      <c r="A28" s="3"/>
      <c r="B28" s="97"/>
      <c r="C28" s="97"/>
      <c r="D28" s="97"/>
      <c r="E28" s="97"/>
      <c r="F28" s="97"/>
      <c r="G28" s="97"/>
      <c r="H28" s="31"/>
      <c r="I28" s="58"/>
      <c r="J28" s="57"/>
      <c r="K28" s="57"/>
      <c r="L28" s="3"/>
    </row>
    <row r="29" spans="1:12" s="7" customFormat="1" x14ac:dyDescent="0.2">
      <c r="A29" s="3"/>
      <c r="B29" s="97"/>
      <c r="C29" s="97" t="s">
        <v>53</v>
      </c>
      <c r="D29" s="97"/>
      <c r="E29" s="97"/>
      <c r="F29" s="97" t="s">
        <v>54</v>
      </c>
      <c r="G29" s="97"/>
      <c r="H29" s="31"/>
      <c r="I29" s="58"/>
      <c r="J29" s="51">
        <v>3000</v>
      </c>
      <c r="K29" s="57"/>
      <c r="L29" s="3"/>
    </row>
    <row r="30" spans="1:12" s="7" customFormat="1" x14ac:dyDescent="0.2">
      <c r="A30" s="3"/>
      <c r="B30" s="97"/>
      <c r="C30" s="97"/>
      <c r="D30" s="97"/>
      <c r="E30" s="97"/>
      <c r="F30" s="97" t="s">
        <v>55</v>
      </c>
      <c r="G30" s="97"/>
      <c r="H30" s="31"/>
      <c r="I30" s="58"/>
      <c r="J30" s="51">
        <v>1800</v>
      </c>
      <c r="K30" s="57"/>
      <c r="L30" s="3"/>
    </row>
    <row r="31" spans="1:12" s="7" customFormat="1" x14ac:dyDescent="0.2">
      <c r="A31" s="3"/>
      <c r="B31" s="97"/>
      <c r="C31" s="97"/>
      <c r="D31" s="97"/>
      <c r="E31" s="97"/>
      <c r="F31" s="97" t="s">
        <v>56</v>
      </c>
      <c r="G31" s="97"/>
      <c r="H31" s="31"/>
      <c r="I31" s="58"/>
      <c r="J31" s="57">
        <v>150</v>
      </c>
      <c r="K31" s="57"/>
      <c r="L31" s="3"/>
    </row>
    <row r="32" spans="1:12" s="7" customFormat="1" x14ac:dyDescent="0.2">
      <c r="A32" s="3"/>
      <c r="B32" s="97"/>
      <c r="C32" s="97"/>
      <c r="D32" s="97"/>
      <c r="E32" s="97"/>
      <c r="F32" s="97"/>
      <c r="G32" s="97"/>
      <c r="H32" s="31"/>
      <c r="I32" s="58"/>
      <c r="J32" s="57"/>
      <c r="K32" s="57"/>
      <c r="L32" s="3"/>
    </row>
    <row r="33" spans="1:12" s="7" customFormat="1" ht="28.5" x14ac:dyDescent="0.2">
      <c r="A33" s="3"/>
      <c r="C33" s="97"/>
      <c r="D33" s="97"/>
      <c r="E33" s="97"/>
      <c r="F33" s="226" t="s">
        <v>61</v>
      </c>
      <c r="G33" s="228" t="s">
        <v>60</v>
      </c>
      <c r="H33" s="228"/>
      <c r="I33" s="229" t="s">
        <v>62</v>
      </c>
      <c r="J33" s="229"/>
      <c r="K33" s="230" t="s">
        <v>63</v>
      </c>
      <c r="L33" s="230"/>
    </row>
    <row r="34" spans="1:12" s="7" customFormat="1" x14ac:dyDescent="0.2">
      <c r="A34" s="3"/>
      <c r="B34" s="99" t="s">
        <v>57</v>
      </c>
      <c r="C34" s="97"/>
      <c r="D34" s="97"/>
      <c r="E34" s="97"/>
      <c r="F34" s="101">
        <f>J29</f>
        <v>3000</v>
      </c>
      <c r="G34" s="205">
        <f>J29</f>
        <v>3000</v>
      </c>
      <c r="H34" s="205"/>
      <c r="I34" s="206">
        <f>J29</f>
        <v>3000</v>
      </c>
      <c r="J34" s="206"/>
      <c r="K34" s="215">
        <f>J29</f>
        <v>3000</v>
      </c>
      <c r="L34" s="215"/>
    </row>
    <row r="35" spans="1:12" s="7" customFormat="1" x14ac:dyDescent="0.2">
      <c r="A35" s="3"/>
      <c r="B35" s="99" t="s">
        <v>58</v>
      </c>
      <c r="C35" s="97"/>
      <c r="D35" s="97"/>
      <c r="E35" s="97"/>
      <c r="F35" s="72">
        <f>J30</f>
        <v>1800</v>
      </c>
      <c r="G35" s="212">
        <f>J30</f>
        <v>1800</v>
      </c>
      <c r="H35" s="212"/>
      <c r="I35" s="213">
        <f>J30</f>
        <v>1800</v>
      </c>
      <c r="J35" s="213"/>
      <c r="K35" s="216">
        <f>J30</f>
        <v>1800</v>
      </c>
      <c r="L35" s="216"/>
    </row>
    <row r="36" spans="1:12" s="7" customFormat="1" x14ac:dyDescent="0.2">
      <c r="A36" s="3"/>
      <c r="B36" s="99" t="s">
        <v>59</v>
      </c>
      <c r="C36" s="97"/>
      <c r="D36" s="97"/>
      <c r="E36" s="97"/>
      <c r="F36" s="72">
        <f>H15*(J30/12)</f>
        <v>3750</v>
      </c>
      <c r="G36" s="212">
        <f>H18*G35</f>
        <v>2880</v>
      </c>
      <c r="H36" s="212"/>
      <c r="I36" s="213">
        <f>H21*J31</f>
        <v>7500</v>
      </c>
      <c r="J36" s="213"/>
      <c r="K36" s="216">
        <f>H24*J29</f>
        <v>3750</v>
      </c>
      <c r="L36" s="216"/>
    </row>
    <row r="37" spans="1:12" s="7" customFormat="1" ht="15.75" thickBot="1" x14ac:dyDescent="0.25">
      <c r="A37" s="3"/>
      <c r="B37" s="97"/>
      <c r="C37" s="97" t="s">
        <v>0</v>
      </c>
      <c r="D37" s="97"/>
      <c r="E37" s="97"/>
      <c r="F37" s="100">
        <f>SUM(F34:F36)</f>
        <v>8550</v>
      </c>
      <c r="G37" s="217">
        <f>SUM(G34:H36)</f>
        <v>7680</v>
      </c>
      <c r="H37" s="217"/>
      <c r="I37" s="217">
        <f>SUM(I34:J36)</f>
        <v>12300</v>
      </c>
      <c r="J37" s="217"/>
      <c r="K37" s="217">
        <f>SUM(K34:L36)</f>
        <v>8550</v>
      </c>
      <c r="L37" s="217"/>
    </row>
    <row r="38" spans="1:12" ht="15.75" thickTop="1" x14ac:dyDescent="0.2">
      <c r="B38" s="12"/>
      <c r="C38" s="3"/>
      <c r="D38" s="3"/>
      <c r="E38" s="3"/>
      <c r="F38" s="3"/>
      <c r="G38" s="3"/>
      <c r="H38" s="31"/>
      <c r="I38" s="58"/>
      <c r="J38" s="58"/>
      <c r="K38" s="58"/>
    </row>
    <row r="40" spans="1:12" s="181" customFormat="1" x14ac:dyDescent="0.2">
      <c r="A40" s="190" t="s">
        <v>132</v>
      </c>
      <c r="B40" s="190"/>
      <c r="C40" s="190"/>
      <c r="D40" s="190"/>
      <c r="E40" s="190"/>
      <c r="F40" s="190"/>
      <c r="G40" s="190"/>
      <c r="H40" s="190"/>
      <c r="I40" s="190"/>
      <c r="J40" s="190"/>
      <c r="K40" s="190"/>
      <c r="L40" s="190"/>
    </row>
    <row r="41" spans="1:12" ht="19.899999999999999" customHeight="1" x14ac:dyDescent="0.2">
      <c r="A41" s="199" t="s">
        <v>138</v>
      </c>
      <c r="B41" s="199"/>
      <c r="C41" s="199"/>
      <c r="D41" s="199"/>
      <c r="E41" s="199"/>
      <c r="F41" s="199"/>
      <c r="G41" s="199"/>
      <c r="H41" s="199"/>
      <c r="I41" s="199"/>
      <c r="J41" s="199"/>
      <c r="K41" s="199"/>
      <c r="L41" s="199"/>
    </row>
    <row r="42" spans="1:12" ht="11.45" customHeight="1" x14ac:dyDescent="0.2">
      <c r="A42" s="199"/>
      <c r="B42" s="199"/>
      <c r="C42" s="199"/>
      <c r="D42" s="199"/>
      <c r="E42" s="199"/>
      <c r="F42" s="199"/>
      <c r="G42" s="199"/>
      <c r="H42" s="199"/>
      <c r="I42" s="199"/>
      <c r="J42" s="199"/>
      <c r="K42" s="199"/>
      <c r="L42" s="199"/>
    </row>
    <row r="43" spans="1:12" s="2" customFormat="1" ht="14.25" x14ac:dyDescent="0.2"/>
    <row r="44" spans="1:12" s="7" customFormat="1" x14ac:dyDescent="0.2">
      <c r="A44" s="3"/>
      <c r="B44" s="3"/>
      <c r="C44" s="183">
        <v>937500</v>
      </c>
      <c r="D44" s="103" t="s">
        <v>2</v>
      </c>
      <c r="E44" s="200">
        <f>J5</f>
        <v>625000</v>
      </c>
      <c r="F44" s="200"/>
      <c r="G44" s="103" t="s">
        <v>3</v>
      </c>
      <c r="H44" s="106">
        <f>C44/E44</f>
        <v>1.5</v>
      </c>
      <c r="I44" s="103" t="s">
        <v>49</v>
      </c>
      <c r="J44" s="201" t="s">
        <v>66</v>
      </c>
      <c r="K44" s="201"/>
      <c r="L44" s="201"/>
    </row>
    <row r="45" spans="1:12" s="2" customFormat="1" ht="14.25" x14ac:dyDescent="0.2"/>
    <row r="46" spans="1:12" s="2" customFormat="1" ht="14.25" x14ac:dyDescent="0.2">
      <c r="C46" s="99" t="s">
        <v>57</v>
      </c>
      <c r="D46" s="184"/>
      <c r="H46" s="73">
        <f>J29</f>
        <v>3000</v>
      </c>
    </row>
    <row r="47" spans="1:12" s="2" customFormat="1" ht="14.25" x14ac:dyDescent="0.2">
      <c r="C47" s="99" t="s">
        <v>58</v>
      </c>
      <c r="D47" s="184"/>
      <c r="H47" s="68">
        <f>J30</f>
        <v>1800</v>
      </c>
    </row>
    <row r="48" spans="1:12" s="2" customFormat="1" ht="14.25" x14ac:dyDescent="0.2">
      <c r="C48" s="99" t="s">
        <v>59</v>
      </c>
      <c r="D48" s="184"/>
      <c r="H48" s="68">
        <f>H47*H44</f>
        <v>2700</v>
      </c>
    </row>
    <row r="49" spans="1:12" s="2" customFormat="1" thickBot="1" x14ac:dyDescent="0.25">
      <c r="C49" s="184" t="s">
        <v>0</v>
      </c>
      <c r="H49" s="76">
        <f>SUM(H46:H48)</f>
        <v>7500</v>
      </c>
    </row>
    <row r="50" spans="1:12" s="2" customFormat="1" thickTop="1" x14ac:dyDescent="0.2"/>
    <row r="51" spans="1:12" s="2" customFormat="1" ht="14.25" x14ac:dyDescent="0.2">
      <c r="A51" s="2" t="s">
        <v>140</v>
      </c>
    </row>
    <row r="52" spans="1:12" s="2" customFormat="1" ht="14.25" x14ac:dyDescent="0.2">
      <c r="B52" s="202" t="s">
        <v>139</v>
      </c>
      <c r="C52" s="202"/>
      <c r="D52" s="202"/>
      <c r="E52" s="202"/>
      <c r="F52" s="202"/>
      <c r="G52" s="202"/>
      <c r="H52" s="202"/>
      <c r="I52" s="202"/>
      <c r="J52" s="202"/>
      <c r="K52" s="202"/>
      <c r="L52" s="202"/>
    </row>
    <row r="53" spans="1:12" s="2" customFormat="1" ht="14.25" x14ac:dyDescent="0.2">
      <c r="B53" s="202"/>
      <c r="C53" s="202"/>
      <c r="D53" s="202"/>
      <c r="E53" s="202"/>
      <c r="F53" s="202"/>
      <c r="G53" s="202"/>
      <c r="H53" s="202"/>
      <c r="I53" s="202"/>
      <c r="J53" s="202"/>
      <c r="K53" s="202"/>
      <c r="L53" s="202"/>
    </row>
    <row r="54" spans="1:12" x14ac:dyDescent="0.2">
      <c r="B54" s="202"/>
      <c r="C54" s="202"/>
      <c r="D54" s="202"/>
      <c r="E54" s="202"/>
      <c r="F54" s="202"/>
      <c r="G54" s="202"/>
      <c r="H54" s="202"/>
      <c r="I54" s="202"/>
      <c r="J54" s="202"/>
      <c r="K54" s="202"/>
      <c r="L54" s="202"/>
    </row>
    <row r="55" spans="1:12" x14ac:dyDescent="0.2">
      <c r="B55" s="202"/>
      <c r="C55" s="202"/>
      <c r="D55" s="202"/>
      <c r="E55" s="202"/>
      <c r="F55" s="202"/>
      <c r="G55" s="202"/>
      <c r="H55" s="202"/>
      <c r="I55" s="202"/>
      <c r="J55" s="202"/>
      <c r="K55" s="202"/>
      <c r="L55" s="202"/>
    </row>
    <row r="56" spans="1:12" x14ac:dyDescent="0.2">
      <c r="B56" s="202"/>
      <c r="C56" s="202"/>
      <c r="D56" s="202"/>
      <c r="E56" s="202"/>
      <c r="F56" s="202"/>
      <c r="G56" s="202"/>
      <c r="H56" s="202"/>
      <c r="I56" s="202"/>
      <c r="J56" s="202"/>
      <c r="K56" s="202"/>
      <c r="L56" s="202"/>
    </row>
  </sheetData>
  <mergeCells count="31">
    <mergeCell ref="K34:L34"/>
    <mergeCell ref="K35:L35"/>
    <mergeCell ref="K36:L36"/>
    <mergeCell ref="K37:L37"/>
    <mergeCell ref="G33:H33"/>
    <mergeCell ref="I33:J33"/>
    <mergeCell ref="K33:L33"/>
    <mergeCell ref="G34:H34"/>
    <mergeCell ref="G35:H35"/>
    <mergeCell ref="G36:H36"/>
    <mergeCell ref="G37:H37"/>
    <mergeCell ref="I34:J34"/>
    <mergeCell ref="I35:J35"/>
    <mergeCell ref="I36:J36"/>
    <mergeCell ref="I37:J37"/>
    <mergeCell ref="A41:L42"/>
    <mergeCell ref="E44:F44"/>
    <mergeCell ref="J44:L44"/>
    <mergeCell ref="B52:L56"/>
    <mergeCell ref="A1:L1"/>
    <mergeCell ref="A11:L12"/>
    <mergeCell ref="E15:F15"/>
    <mergeCell ref="J15:L15"/>
    <mergeCell ref="E18:F18"/>
    <mergeCell ref="J18:L18"/>
    <mergeCell ref="E21:F21"/>
    <mergeCell ref="J21:L21"/>
    <mergeCell ref="E24:F24"/>
    <mergeCell ref="J24:L24"/>
    <mergeCell ref="A26:L27"/>
    <mergeCell ref="B25:G25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zoomScaleNormal="100" workbookViewId="0">
      <selection sqref="A1:J1"/>
    </sheetView>
  </sheetViews>
  <sheetFormatPr defaultColWidth="8.77734375" defaultRowHeight="15" x14ac:dyDescent="0.2"/>
  <cols>
    <col min="1" max="1" width="2.21875" style="1" customWidth="1"/>
    <col min="2" max="2" width="6.33203125" style="1" customWidth="1"/>
    <col min="3" max="3" width="9.6640625" style="1" customWidth="1"/>
    <col min="4" max="4" width="4.33203125" style="1" customWidth="1"/>
    <col min="5" max="6" width="8.77734375" style="1" customWidth="1"/>
    <col min="7" max="7" width="2.33203125" style="1" customWidth="1"/>
    <col min="8" max="8" width="11.21875" style="1" customWidth="1"/>
    <col min="9" max="9" width="10.88671875" style="1" customWidth="1"/>
    <col min="10" max="10" width="7.6640625" style="1" customWidth="1"/>
    <col min="11" max="16384" width="8.77734375" style="1"/>
  </cols>
  <sheetData>
    <row r="1" spans="1:17" x14ac:dyDescent="0.2">
      <c r="A1" s="193" t="s">
        <v>69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17" x14ac:dyDescent="0.2">
      <c r="A2" s="221" t="s">
        <v>70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7" x14ac:dyDescent="0.2">
      <c r="A3" s="221"/>
      <c r="B3" s="221"/>
      <c r="C3" s="221"/>
      <c r="D3" s="221"/>
      <c r="E3" s="221"/>
      <c r="F3" s="221"/>
      <c r="G3" s="221"/>
      <c r="H3" s="221"/>
      <c r="I3" s="221"/>
      <c r="J3" s="221"/>
    </row>
    <row r="4" spans="1:17" x14ac:dyDescent="0.2">
      <c r="A4" s="10"/>
      <c r="C4" s="118" t="s">
        <v>72</v>
      </c>
      <c r="D4" s="118"/>
      <c r="E4" s="118"/>
      <c r="F4" s="39"/>
      <c r="G4" s="39"/>
      <c r="H4" s="2"/>
      <c r="I4" s="119">
        <v>210000</v>
      </c>
      <c r="J4" s="10"/>
      <c r="M4" s="10"/>
      <c r="N4" s="10"/>
      <c r="O4" s="10"/>
      <c r="P4" s="10"/>
      <c r="Q4" s="10"/>
    </row>
    <row r="5" spans="1:17" x14ac:dyDescent="0.2">
      <c r="A5" s="10"/>
      <c r="C5" s="118" t="s">
        <v>75</v>
      </c>
      <c r="D5" s="118"/>
      <c r="E5" s="118"/>
      <c r="F5" s="39"/>
      <c r="G5" s="39"/>
      <c r="H5" s="2"/>
      <c r="I5" s="120">
        <v>300000</v>
      </c>
      <c r="J5" s="10"/>
      <c r="M5" s="10"/>
      <c r="N5" s="10"/>
      <c r="O5" s="10"/>
      <c r="P5" s="10"/>
      <c r="Q5" s="10"/>
    </row>
    <row r="6" spans="1:17" x14ac:dyDescent="0.2">
      <c r="A6" s="10"/>
      <c r="C6" s="118" t="s">
        <v>74</v>
      </c>
      <c r="D6" s="118"/>
      <c r="E6" s="118"/>
      <c r="F6" s="39"/>
      <c r="G6" s="39"/>
      <c r="H6" s="2"/>
      <c r="I6" s="120">
        <v>500000</v>
      </c>
      <c r="J6" s="10"/>
      <c r="M6" s="10"/>
      <c r="N6" s="10"/>
      <c r="O6" s="10"/>
      <c r="P6" s="10"/>
      <c r="Q6" s="10"/>
    </row>
    <row r="7" spans="1:17" x14ac:dyDescent="0.2">
      <c r="A7" s="10"/>
      <c r="C7" s="118" t="s">
        <v>73</v>
      </c>
      <c r="D7" s="118"/>
      <c r="E7" s="118"/>
      <c r="F7" s="39"/>
      <c r="G7" s="39"/>
      <c r="H7" s="2"/>
      <c r="I7" s="120">
        <v>400000</v>
      </c>
      <c r="J7" s="10"/>
      <c r="M7" s="10"/>
      <c r="N7" s="10"/>
      <c r="O7" s="10"/>
      <c r="P7" s="10"/>
      <c r="Q7" s="10"/>
    </row>
    <row r="8" spans="1:17" x14ac:dyDescent="0.2">
      <c r="A8" s="10"/>
      <c r="C8" s="118" t="s">
        <v>51</v>
      </c>
      <c r="D8" s="118"/>
      <c r="E8" s="118"/>
      <c r="F8" s="39"/>
      <c r="G8" s="10"/>
      <c r="H8" s="2"/>
      <c r="I8" s="120">
        <v>2500000</v>
      </c>
      <c r="J8" s="10"/>
    </row>
    <row r="9" spans="1:17" x14ac:dyDescent="0.2">
      <c r="A9" s="2"/>
      <c r="C9" s="118" t="s">
        <v>48</v>
      </c>
      <c r="D9" s="118"/>
      <c r="E9" s="118"/>
      <c r="F9" s="39"/>
      <c r="G9" s="41"/>
      <c r="H9" s="2"/>
      <c r="I9" s="120">
        <v>3000000</v>
      </c>
      <c r="J9" s="13"/>
      <c r="K9" s="4"/>
    </row>
    <row r="10" spans="1:17" x14ac:dyDescent="0.2">
      <c r="A10" s="20"/>
      <c r="C10" s="118" t="s">
        <v>59</v>
      </c>
      <c r="D10" s="118"/>
      <c r="E10" s="118"/>
      <c r="F10" s="39"/>
      <c r="G10" s="20"/>
      <c r="H10" s="2"/>
      <c r="I10" s="120">
        <v>1700000</v>
      </c>
      <c r="J10" s="20"/>
      <c r="K10" s="4"/>
    </row>
    <row r="11" spans="1:17" s="7" customFormat="1" x14ac:dyDescent="0.2">
      <c r="A11" s="3"/>
      <c r="C11" s="118" t="s">
        <v>76</v>
      </c>
      <c r="D11" s="118"/>
      <c r="E11" s="118"/>
      <c r="F11" s="3"/>
      <c r="G11" s="3"/>
      <c r="H11" s="3"/>
      <c r="I11" s="120">
        <v>1350000</v>
      </c>
      <c r="J11" s="3"/>
    </row>
    <row r="12" spans="1:17" s="7" customFormat="1" x14ac:dyDescent="0.2">
      <c r="A12" s="3"/>
      <c r="C12" s="118" t="s">
        <v>71</v>
      </c>
      <c r="D12" s="118"/>
      <c r="E12" s="118"/>
      <c r="F12" s="3"/>
      <c r="G12" s="3"/>
      <c r="H12" s="3"/>
      <c r="I12" s="120">
        <v>8500000</v>
      </c>
      <c r="J12" s="3"/>
    </row>
    <row r="13" spans="1:17" s="7" customFormat="1" x14ac:dyDescent="0.2">
      <c r="A13" s="3"/>
      <c r="B13" s="3"/>
      <c r="C13" s="105"/>
      <c r="D13" s="103"/>
      <c r="E13" s="111"/>
      <c r="F13" s="111"/>
      <c r="G13" s="103"/>
      <c r="H13" s="107"/>
      <c r="I13" s="111"/>
      <c r="J13" s="111"/>
    </row>
    <row r="14" spans="1:17" s="7" customFormat="1" x14ac:dyDescent="0.2">
      <c r="A14" s="6" t="s">
        <v>1</v>
      </c>
      <c r="B14" s="3"/>
      <c r="C14" s="103"/>
      <c r="D14" s="103"/>
      <c r="E14" s="103"/>
      <c r="F14" s="103"/>
      <c r="G14" s="103"/>
      <c r="H14" s="102"/>
      <c r="I14" s="108"/>
      <c r="J14" s="108"/>
    </row>
    <row r="15" spans="1:17" s="7" customFormat="1" x14ac:dyDescent="0.2">
      <c r="A15" s="98" t="s">
        <v>77</v>
      </c>
      <c r="B15" s="3"/>
      <c r="C15" s="103"/>
      <c r="D15" s="103"/>
      <c r="E15" s="103"/>
      <c r="F15" s="103"/>
      <c r="G15" s="103"/>
      <c r="H15" s="102"/>
      <c r="I15" s="108"/>
      <c r="J15" s="108"/>
    </row>
    <row r="16" spans="1:17" s="7" customFormat="1" ht="8.4499999999999993" customHeight="1" x14ac:dyDescent="0.2">
      <c r="A16" s="3"/>
      <c r="B16" s="3"/>
      <c r="C16" s="105"/>
      <c r="D16" s="103"/>
      <c r="E16" s="116"/>
      <c r="F16" s="116"/>
      <c r="G16" s="103"/>
      <c r="H16" s="107"/>
      <c r="I16" s="111"/>
      <c r="J16" s="111"/>
    </row>
    <row r="17" spans="1:10" s="3" customFormat="1" ht="14.25" x14ac:dyDescent="0.2">
      <c r="B17" s="218" t="s">
        <v>78</v>
      </c>
      <c r="C17" s="218"/>
      <c r="D17" s="218"/>
      <c r="E17" s="218"/>
      <c r="F17" s="218"/>
      <c r="G17" s="218"/>
      <c r="H17" s="218"/>
      <c r="I17" s="218"/>
      <c r="J17" s="108"/>
    </row>
    <row r="18" spans="1:10" s="3" customFormat="1" ht="14.25" x14ac:dyDescent="0.2">
      <c r="B18" s="218" t="s">
        <v>79</v>
      </c>
      <c r="C18" s="218"/>
      <c r="D18" s="218"/>
      <c r="E18" s="218"/>
      <c r="F18" s="218"/>
      <c r="G18" s="218"/>
      <c r="H18" s="218"/>
      <c r="I18" s="218"/>
      <c r="J18" s="108"/>
    </row>
    <row r="19" spans="1:10" s="3" customFormat="1" ht="14.25" x14ac:dyDescent="0.2">
      <c r="B19" s="219" t="s">
        <v>80</v>
      </c>
      <c r="C19" s="219"/>
      <c r="D19" s="219"/>
      <c r="E19" s="219"/>
      <c r="F19" s="219"/>
      <c r="G19" s="219"/>
      <c r="H19" s="219"/>
      <c r="I19" s="219"/>
      <c r="J19" s="111"/>
    </row>
    <row r="20" spans="1:10" s="3" customFormat="1" ht="14.25" x14ac:dyDescent="0.2">
      <c r="B20" s="126" t="s">
        <v>81</v>
      </c>
      <c r="D20" s="127"/>
      <c r="E20" s="123"/>
      <c r="F20" s="123"/>
      <c r="G20" s="103"/>
      <c r="H20" s="107"/>
      <c r="I20" s="101"/>
      <c r="J20" s="108"/>
    </row>
    <row r="21" spans="1:10" s="3" customFormat="1" ht="14.25" x14ac:dyDescent="0.2">
      <c r="B21" s="128" t="s">
        <v>82</v>
      </c>
      <c r="D21" s="123"/>
      <c r="E21" s="123"/>
      <c r="F21" s="123"/>
      <c r="G21" s="103"/>
      <c r="H21" s="107"/>
      <c r="I21" s="111"/>
      <c r="J21" s="111"/>
    </row>
    <row r="22" spans="1:10" s="3" customFormat="1" ht="14.25" x14ac:dyDescent="0.2">
      <c r="B22" s="123"/>
      <c r="C22" s="220"/>
      <c r="D22" s="220"/>
      <c r="E22" s="220"/>
      <c r="F22" s="220"/>
      <c r="G22" s="112"/>
      <c r="H22" s="36"/>
      <c r="I22" s="57"/>
    </row>
    <row r="23" spans="1:10" s="3" customFormat="1" ht="14.25" x14ac:dyDescent="0.2">
      <c r="A23" s="113"/>
      <c r="B23" s="123"/>
      <c r="C23" s="220"/>
      <c r="D23" s="220"/>
      <c r="E23" s="220"/>
      <c r="F23" s="220"/>
      <c r="G23" s="113"/>
      <c r="H23" s="140"/>
      <c r="I23" s="141"/>
      <c r="J23" s="113"/>
    </row>
    <row r="24" spans="1:10" s="3" customFormat="1" ht="14.25" x14ac:dyDescent="0.2">
      <c r="A24" s="113"/>
      <c r="B24" s="123"/>
      <c r="C24" s="220"/>
      <c r="D24" s="220"/>
      <c r="E24" s="220"/>
      <c r="F24" s="220"/>
      <c r="G24" s="113"/>
      <c r="H24" s="142"/>
      <c r="I24" s="143"/>
      <c r="J24" s="113"/>
    </row>
    <row r="25" spans="1:10" s="3" customFormat="1" ht="14.25" x14ac:dyDescent="0.2">
      <c r="B25" s="123"/>
      <c r="C25" s="129" t="s">
        <v>0</v>
      </c>
      <c r="D25" s="123"/>
      <c r="E25" s="123"/>
      <c r="F25" s="130"/>
      <c r="G25" s="97"/>
      <c r="H25" s="49"/>
      <c r="I25" s="134"/>
    </row>
    <row r="26" spans="1:10" s="3" customFormat="1" ht="14.25" x14ac:dyDescent="0.2">
      <c r="B26" s="121" t="s">
        <v>85</v>
      </c>
      <c r="C26" s="126"/>
      <c r="D26" s="123"/>
      <c r="E26" s="131"/>
      <c r="F26" s="123"/>
      <c r="G26" s="97"/>
      <c r="H26" s="49"/>
      <c r="I26" s="138"/>
    </row>
    <row r="27" spans="1:10" s="3" customFormat="1" thickBot="1" x14ac:dyDescent="0.25">
      <c r="B27" s="121" t="s">
        <v>84</v>
      </c>
      <c r="C27" s="132"/>
      <c r="D27" s="123"/>
      <c r="E27" s="133"/>
      <c r="F27" s="123"/>
      <c r="G27" s="97"/>
      <c r="H27" s="49"/>
      <c r="I27" s="117"/>
    </row>
    <row r="28" spans="1:10" s="3" customFormat="1" thickTop="1" x14ac:dyDescent="0.2">
      <c r="B28" s="97"/>
      <c r="C28" s="97"/>
      <c r="D28" s="97"/>
      <c r="E28" s="97"/>
      <c r="F28" s="97"/>
      <c r="G28" s="97"/>
      <c r="H28" s="31"/>
      <c r="I28" s="57"/>
    </row>
    <row r="29" spans="1:10" s="7" customFormat="1" x14ac:dyDescent="0.2">
      <c r="A29" s="99" t="s">
        <v>93</v>
      </c>
      <c r="C29" s="97"/>
      <c r="D29" s="97"/>
      <c r="E29" s="97"/>
      <c r="F29" s="97"/>
      <c r="G29" s="97"/>
      <c r="H29" s="31"/>
      <c r="I29" s="57"/>
      <c r="J29" s="3"/>
    </row>
    <row r="30" spans="1:10" s="7" customFormat="1" ht="7.15" customHeight="1" x14ac:dyDescent="0.2">
      <c r="A30" s="99"/>
      <c r="C30" s="97"/>
      <c r="D30" s="97"/>
      <c r="E30" s="97"/>
      <c r="F30" s="97"/>
      <c r="G30" s="97"/>
      <c r="H30" s="31"/>
      <c r="I30" s="57"/>
      <c r="J30" s="3"/>
    </row>
    <row r="31" spans="1:10" s="3" customFormat="1" ht="14.25" x14ac:dyDescent="0.2">
      <c r="B31" s="218" t="s">
        <v>78</v>
      </c>
      <c r="C31" s="218"/>
      <c r="D31" s="218"/>
      <c r="E31" s="218"/>
      <c r="F31" s="218"/>
      <c r="G31" s="218"/>
      <c r="H31" s="218"/>
      <c r="I31" s="218"/>
    </row>
    <row r="32" spans="1:10" s="3" customFormat="1" ht="14.25" x14ac:dyDescent="0.2">
      <c r="B32" s="218" t="s">
        <v>86</v>
      </c>
      <c r="C32" s="218"/>
      <c r="D32" s="218"/>
      <c r="E32" s="218"/>
      <c r="F32" s="218"/>
      <c r="G32" s="218"/>
      <c r="H32" s="218"/>
      <c r="I32" s="218"/>
    </row>
    <row r="33" spans="2:10" s="3" customFormat="1" ht="14.25" x14ac:dyDescent="0.2">
      <c r="B33" s="219" t="s">
        <v>80</v>
      </c>
      <c r="C33" s="219"/>
      <c r="D33" s="219"/>
      <c r="E33" s="219"/>
      <c r="F33" s="219"/>
      <c r="G33" s="219"/>
      <c r="H33" s="219"/>
      <c r="I33" s="219"/>
    </row>
    <row r="34" spans="2:10" s="3" customFormat="1" ht="14.25" x14ac:dyDescent="0.2">
      <c r="B34" s="121" t="s">
        <v>71</v>
      </c>
      <c r="C34" s="122"/>
      <c r="D34" s="123"/>
      <c r="E34" s="124"/>
      <c r="F34" s="110"/>
      <c r="G34" s="114"/>
      <c r="H34" s="94"/>
      <c r="I34" s="38"/>
      <c r="J34" s="115"/>
    </row>
    <row r="35" spans="2:10" s="3" customFormat="1" ht="14.25" x14ac:dyDescent="0.2">
      <c r="B35" s="121" t="s">
        <v>87</v>
      </c>
      <c r="C35" s="122"/>
      <c r="D35" s="123"/>
      <c r="E35" s="123"/>
      <c r="F35" s="97"/>
      <c r="G35" s="112"/>
      <c r="H35" s="25"/>
      <c r="I35" s="58"/>
      <c r="J35" s="32"/>
    </row>
    <row r="36" spans="2:10" s="3" customFormat="1" ht="14.25" x14ac:dyDescent="0.2">
      <c r="B36" s="122"/>
      <c r="C36" s="220"/>
      <c r="D36" s="220"/>
      <c r="E36" s="220"/>
      <c r="F36" s="220"/>
      <c r="G36" s="112"/>
      <c r="H36" s="109"/>
      <c r="I36" s="58"/>
      <c r="J36" s="32"/>
    </row>
    <row r="37" spans="2:10" s="3" customFormat="1" ht="14.25" x14ac:dyDescent="0.2">
      <c r="B37" s="122"/>
      <c r="C37" s="220"/>
      <c r="D37" s="220"/>
      <c r="E37" s="220"/>
      <c r="F37" s="220"/>
      <c r="G37" s="114"/>
      <c r="H37" s="37"/>
      <c r="I37" s="94"/>
      <c r="J37" s="114"/>
    </row>
    <row r="38" spans="2:10" s="2" customFormat="1" ht="14.25" x14ac:dyDescent="0.2">
      <c r="B38" s="122"/>
      <c r="C38" s="220"/>
      <c r="D38" s="220"/>
      <c r="E38" s="220"/>
      <c r="F38" s="220"/>
      <c r="G38" s="3"/>
      <c r="H38" s="56"/>
      <c r="I38" s="58"/>
    </row>
    <row r="39" spans="2:10" s="2" customFormat="1" ht="14.25" x14ac:dyDescent="0.2">
      <c r="B39" s="122"/>
      <c r="C39" s="220"/>
      <c r="D39" s="220"/>
      <c r="E39" s="220"/>
      <c r="F39" s="220"/>
      <c r="G39" s="69"/>
      <c r="H39" s="37"/>
      <c r="I39" s="37"/>
      <c r="J39" s="69"/>
    </row>
    <row r="40" spans="2:10" s="2" customFormat="1" ht="14.25" x14ac:dyDescent="0.2">
      <c r="B40" s="121" t="s">
        <v>90</v>
      </c>
      <c r="C40" s="125"/>
      <c r="D40" s="123"/>
      <c r="E40" s="123"/>
      <c r="H40" s="91"/>
      <c r="I40" s="86"/>
    </row>
    <row r="41" spans="2:10" s="2" customFormat="1" ht="14.25" x14ac:dyDescent="0.2">
      <c r="B41" s="121" t="s">
        <v>91</v>
      </c>
      <c r="C41" s="122"/>
      <c r="D41" s="123"/>
      <c r="E41" s="123"/>
      <c r="H41" s="91"/>
      <c r="I41" s="91"/>
    </row>
    <row r="42" spans="2:10" s="2" customFormat="1" ht="14.25" x14ac:dyDescent="0.2">
      <c r="B42" s="123"/>
      <c r="C42" s="220"/>
      <c r="D42" s="220"/>
      <c r="E42" s="220"/>
      <c r="F42" s="220"/>
      <c r="H42" s="91"/>
      <c r="I42" s="86"/>
    </row>
    <row r="43" spans="2:10" s="2" customFormat="1" thickBot="1" x14ac:dyDescent="0.25">
      <c r="B43" s="126" t="s">
        <v>92</v>
      </c>
      <c r="C43" s="123"/>
      <c r="D43" s="124"/>
      <c r="E43" s="123"/>
      <c r="H43" s="91"/>
      <c r="I43" s="87"/>
    </row>
    <row r="44" spans="2:10" ht="15.75" thickTop="1" x14ac:dyDescent="0.2"/>
  </sheetData>
  <mergeCells count="16">
    <mergeCell ref="C37:F37"/>
    <mergeCell ref="C38:F38"/>
    <mergeCell ref="C39:F39"/>
    <mergeCell ref="C42:F42"/>
    <mergeCell ref="C23:F23"/>
    <mergeCell ref="C24:F24"/>
    <mergeCell ref="B31:I31"/>
    <mergeCell ref="B32:I32"/>
    <mergeCell ref="B33:I33"/>
    <mergeCell ref="C36:F36"/>
    <mergeCell ref="B17:I17"/>
    <mergeCell ref="B18:I18"/>
    <mergeCell ref="B19:I19"/>
    <mergeCell ref="C22:F22"/>
    <mergeCell ref="A1:J1"/>
    <mergeCell ref="A2:J3"/>
  </mergeCells>
  <pageMargins left="0.7" right="0.7" top="0.75" bottom="0.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zoomScaleNormal="100" workbookViewId="0">
      <selection sqref="A1:J1"/>
    </sheetView>
  </sheetViews>
  <sheetFormatPr defaultColWidth="8.77734375" defaultRowHeight="15" x14ac:dyDescent="0.2"/>
  <cols>
    <col min="1" max="1" width="2.21875" style="1" customWidth="1"/>
    <col min="2" max="2" width="7" style="1" customWidth="1"/>
    <col min="3" max="3" width="9.6640625" style="1" customWidth="1"/>
    <col min="4" max="4" width="4.33203125" style="1" customWidth="1"/>
    <col min="5" max="6" width="8.77734375" style="1" customWidth="1"/>
    <col min="7" max="7" width="2.33203125" style="1" customWidth="1"/>
    <col min="8" max="8" width="11.21875" style="1" customWidth="1"/>
    <col min="9" max="9" width="10.88671875" style="1" customWidth="1"/>
    <col min="10" max="10" width="10.6640625" style="1" customWidth="1"/>
    <col min="11" max="16384" width="8.77734375" style="1"/>
  </cols>
  <sheetData>
    <row r="1" spans="1:17" s="181" customFormat="1" x14ac:dyDescent="0.2">
      <c r="A1" s="194" t="s">
        <v>130</v>
      </c>
      <c r="B1" s="194"/>
      <c r="C1" s="194"/>
      <c r="D1" s="194"/>
      <c r="E1" s="194"/>
      <c r="F1" s="194"/>
      <c r="G1" s="194"/>
      <c r="H1" s="194"/>
      <c r="I1" s="194"/>
      <c r="J1" s="194"/>
      <c r="K1" s="182"/>
    </row>
    <row r="2" spans="1:17" x14ac:dyDescent="0.2">
      <c r="A2" s="221" t="s">
        <v>70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7" x14ac:dyDescent="0.2">
      <c r="A3" s="221"/>
      <c r="B3" s="221"/>
      <c r="C3" s="221"/>
      <c r="D3" s="221"/>
      <c r="E3" s="221"/>
      <c r="F3" s="221"/>
      <c r="G3" s="221"/>
      <c r="H3" s="221"/>
      <c r="I3" s="221"/>
      <c r="J3" s="221"/>
    </row>
    <row r="4" spans="1:17" x14ac:dyDescent="0.2">
      <c r="A4" s="10"/>
      <c r="C4" s="118" t="s">
        <v>72</v>
      </c>
      <c r="D4" s="118"/>
      <c r="E4" s="118"/>
      <c r="F4" s="39"/>
      <c r="G4" s="39"/>
      <c r="H4" s="2"/>
      <c r="I4" s="119">
        <v>210000</v>
      </c>
      <c r="J4" s="10"/>
      <c r="M4" s="10"/>
      <c r="N4" s="10"/>
      <c r="O4" s="10"/>
      <c r="P4" s="10"/>
      <c r="Q4" s="10"/>
    </row>
    <row r="5" spans="1:17" x14ac:dyDescent="0.2">
      <c r="A5" s="10"/>
      <c r="C5" s="118" t="s">
        <v>75</v>
      </c>
      <c r="D5" s="118"/>
      <c r="E5" s="118"/>
      <c r="F5" s="39"/>
      <c r="G5" s="39"/>
      <c r="H5" s="2"/>
      <c r="I5" s="120">
        <v>300000</v>
      </c>
      <c r="J5" s="10"/>
      <c r="M5" s="10"/>
      <c r="N5" s="10"/>
      <c r="O5" s="10"/>
      <c r="P5" s="10"/>
      <c r="Q5" s="10"/>
    </row>
    <row r="6" spans="1:17" x14ac:dyDescent="0.2">
      <c r="A6" s="10"/>
      <c r="C6" s="118" t="s">
        <v>74</v>
      </c>
      <c r="D6" s="118"/>
      <c r="E6" s="118"/>
      <c r="F6" s="39"/>
      <c r="G6" s="39"/>
      <c r="H6" s="2"/>
      <c r="I6" s="120">
        <v>500000</v>
      </c>
      <c r="J6" s="10"/>
      <c r="M6" s="10"/>
      <c r="N6" s="10"/>
      <c r="O6" s="10"/>
      <c r="P6" s="10"/>
      <c r="Q6" s="10"/>
    </row>
    <row r="7" spans="1:17" x14ac:dyDescent="0.2">
      <c r="A7" s="10"/>
      <c r="C7" s="118" t="s">
        <v>73</v>
      </c>
      <c r="D7" s="118"/>
      <c r="E7" s="118"/>
      <c r="F7" s="39"/>
      <c r="G7" s="39"/>
      <c r="H7" s="2"/>
      <c r="I7" s="120">
        <v>400000</v>
      </c>
      <c r="J7" s="10"/>
      <c r="M7" s="10"/>
      <c r="N7" s="10"/>
      <c r="O7" s="10"/>
      <c r="P7" s="10"/>
      <c r="Q7" s="10"/>
    </row>
    <row r="8" spans="1:17" x14ac:dyDescent="0.2">
      <c r="A8" s="10"/>
      <c r="C8" s="118" t="s">
        <v>51</v>
      </c>
      <c r="D8" s="118"/>
      <c r="E8" s="118"/>
      <c r="F8" s="39"/>
      <c r="G8" s="10"/>
      <c r="H8" s="2"/>
      <c r="I8" s="120">
        <v>2500000</v>
      </c>
      <c r="J8" s="10"/>
    </row>
    <row r="9" spans="1:17" x14ac:dyDescent="0.2">
      <c r="A9" s="2"/>
      <c r="C9" s="118" t="s">
        <v>48</v>
      </c>
      <c r="D9" s="118"/>
      <c r="E9" s="118"/>
      <c r="F9" s="39"/>
      <c r="G9" s="41"/>
      <c r="H9" s="2"/>
      <c r="I9" s="120">
        <v>3000000</v>
      </c>
      <c r="J9" s="13"/>
      <c r="K9" s="4"/>
    </row>
    <row r="10" spans="1:17" x14ac:dyDescent="0.2">
      <c r="A10" s="20"/>
      <c r="C10" s="118" t="s">
        <v>59</v>
      </c>
      <c r="D10" s="118"/>
      <c r="E10" s="118"/>
      <c r="F10" s="39"/>
      <c r="G10" s="20"/>
      <c r="H10" s="2"/>
      <c r="I10" s="120">
        <v>1700000</v>
      </c>
      <c r="J10" s="20"/>
      <c r="K10" s="4"/>
    </row>
    <row r="11" spans="1:17" s="7" customFormat="1" x14ac:dyDescent="0.2">
      <c r="A11" s="3"/>
      <c r="C11" s="118" t="s">
        <v>76</v>
      </c>
      <c r="D11" s="118"/>
      <c r="E11" s="118"/>
      <c r="F11" s="3"/>
      <c r="G11" s="3"/>
      <c r="H11" s="3"/>
      <c r="I11" s="120">
        <v>1350000</v>
      </c>
      <c r="J11" s="3"/>
    </row>
    <row r="12" spans="1:17" s="7" customFormat="1" x14ac:dyDescent="0.2">
      <c r="A12" s="3"/>
      <c r="C12" s="118" t="s">
        <v>71</v>
      </c>
      <c r="D12" s="118"/>
      <c r="E12" s="118"/>
      <c r="F12" s="3"/>
      <c r="G12" s="3"/>
      <c r="H12" s="3"/>
      <c r="I12" s="120">
        <v>8500000</v>
      </c>
      <c r="J12" s="3"/>
    </row>
    <row r="13" spans="1:17" s="7" customFormat="1" x14ac:dyDescent="0.2">
      <c r="A13" s="3"/>
      <c r="B13" s="3"/>
      <c r="C13" s="105"/>
      <c r="D13" s="103"/>
      <c r="E13" s="111"/>
      <c r="F13" s="111"/>
      <c r="G13" s="103"/>
      <c r="H13" s="107"/>
      <c r="I13" s="111"/>
      <c r="J13" s="111"/>
    </row>
    <row r="14" spans="1:17" s="7" customFormat="1" x14ac:dyDescent="0.2">
      <c r="A14" s="6" t="s">
        <v>1</v>
      </c>
      <c r="B14" s="3"/>
      <c r="C14" s="103"/>
      <c r="D14" s="103"/>
      <c r="E14" s="103"/>
      <c r="F14" s="103"/>
      <c r="G14" s="103"/>
      <c r="H14" s="102"/>
      <c r="I14" s="108"/>
      <c r="J14" s="108"/>
    </row>
    <row r="15" spans="1:17" s="7" customFormat="1" x14ac:dyDescent="0.2">
      <c r="A15" s="98" t="s">
        <v>77</v>
      </c>
      <c r="B15" s="3"/>
      <c r="C15" s="103"/>
      <c r="D15" s="103"/>
      <c r="E15" s="103"/>
      <c r="F15" s="103"/>
      <c r="G15" s="103"/>
      <c r="H15" s="102"/>
      <c r="I15" s="108"/>
      <c r="J15" s="108"/>
    </row>
    <row r="16" spans="1:17" s="7" customFormat="1" ht="9" customHeight="1" x14ac:dyDescent="0.2">
      <c r="A16" s="3"/>
      <c r="B16" s="3"/>
      <c r="C16" s="105"/>
      <c r="D16" s="103"/>
      <c r="E16" s="116"/>
      <c r="F16" s="116"/>
      <c r="G16" s="103"/>
      <c r="H16" s="107"/>
      <c r="I16" s="111"/>
      <c r="J16" s="111"/>
    </row>
    <row r="17" spans="1:10" s="3" customFormat="1" ht="14.25" x14ac:dyDescent="0.2">
      <c r="B17" s="218" t="s">
        <v>78</v>
      </c>
      <c r="C17" s="218"/>
      <c r="D17" s="218"/>
      <c r="E17" s="218"/>
      <c r="F17" s="218"/>
      <c r="G17" s="218"/>
      <c r="H17" s="218"/>
      <c r="I17" s="218"/>
      <c r="J17" s="108"/>
    </row>
    <row r="18" spans="1:10" s="3" customFormat="1" ht="14.25" x14ac:dyDescent="0.2">
      <c r="B18" s="218" t="s">
        <v>79</v>
      </c>
      <c r="C18" s="218"/>
      <c r="D18" s="218"/>
      <c r="E18" s="218"/>
      <c r="F18" s="218"/>
      <c r="G18" s="218"/>
      <c r="H18" s="218"/>
      <c r="I18" s="218"/>
      <c r="J18" s="108"/>
    </row>
    <row r="19" spans="1:10" s="3" customFormat="1" ht="14.25" x14ac:dyDescent="0.2">
      <c r="B19" s="219" t="s">
        <v>80</v>
      </c>
      <c r="C19" s="219"/>
      <c r="D19" s="219"/>
      <c r="E19" s="219"/>
      <c r="F19" s="219"/>
      <c r="G19" s="219"/>
      <c r="H19" s="219"/>
      <c r="I19" s="219"/>
      <c r="J19" s="111"/>
    </row>
    <row r="20" spans="1:10" s="3" customFormat="1" ht="14.25" x14ac:dyDescent="0.2">
      <c r="B20" s="126" t="s">
        <v>81</v>
      </c>
      <c r="D20" s="127"/>
      <c r="E20" s="123"/>
      <c r="F20" s="123"/>
      <c r="G20" s="103"/>
      <c r="H20" s="107"/>
      <c r="I20" s="101">
        <f>I4</f>
        <v>210000</v>
      </c>
      <c r="J20" s="108"/>
    </row>
    <row r="21" spans="1:10" s="3" customFormat="1" ht="14.25" x14ac:dyDescent="0.2">
      <c r="B21" s="128" t="s">
        <v>82</v>
      </c>
      <c r="D21" s="123"/>
      <c r="E21" s="123"/>
      <c r="F21" s="123"/>
      <c r="G21" s="103"/>
      <c r="H21" s="107"/>
      <c r="I21" s="111"/>
      <c r="J21" s="111"/>
    </row>
    <row r="22" spans="1:10" s="3" customFormat="1" ht="14.25" x14ac:dyDescent="0.2">
      <c r="B22" s="123"/>
      <c r="C22" s="220" t="str">
        <f>C8</f>
        <v>Direct material cost</v>
      </c>
      <c r="D22" s="220"/>
      <c r="E22" s="220"/>
      <c r="F22" s="220"/>
      <c r="G22" s="112"/>
      <c r="H22" s="36">
        <f>I8</f>
        <v>2500000</v>
      </c>
      <c r="I22" s="57"/>
    </row>
    <row r="23" spans="1:10" s="3" customFormat="1" ht="14.25" x14ac:dyDescent="0.2">
      <c r="A23" s="113"/>
      <c r="B23" s="123"/>
      <c r="C23" s="220" t="str">
        <f>C9</f>
        <v>Direct labor cost</v>
      </c>
      <c r="D23" s="220"/>
      <c r="E23" s="220"/>
      <c r="F23" s="220"/>
      <c r="G23" s="113"/>
      <c r="H23" s="135">
        <f>I9</f>
        <v>3000000</v>
      </c>
      <c r="I23" s="136"/>
      <c r="J23" s="113"/>
    </row>
    <row r="24" spans="1:10" s="3" customFormat="1" ht="14.25" x14ac:dyDescent="0.2">
      <c r="A24" s="113"/>
      <c r="B24" s="123"/>
      <c r="C24" s="220" t="str">
        <f>C10</f>
        <v>Manufacturing overhead</v>
      </c>
      <c r="D24" s="220"/>
      <c r="E24" s="220"/>
      <c r="F24" s="220"/>
      <c r="G24" s="113"/>
      <c r="H24" s="137">
        <f>I10</f>
        <v>1700000</v>
      </c>
      <c r="I24" s="137">
        <f>SUM(H22:H24)</f>
        <v>7200000</v>
      </c>
      <c r="J24" s="113"/>
    </row>
    <row r="25" spans="1:10" s="3" customFormat="1" ht="14.25" x14ac:dyDescent="0.2">
      <c r="B25" s="123"/>
      <c r="C25" s="129" t="s">
        <v>0</v>
      </c>
      <c r="D25" s="123"/>
      <c r="E25" s="123"/>
      <c r="F25" s="130"/>
      <c r="G25" s="97"/>
      <c r="H25" s="19"/>
      <c r="I25" s="138">
        <f>SUM(I20:I24)</f>
        <v>7410000</v>
      </c>
    </row>
    <row r="26" spans="1:10" s="3" customFormat="1" ht="14.25" x14ac:dyDescent="0.2">
      <c r="B26" s="121" t="s">
        <v>85</v>
      </c>
      <c r="C26" s="126"/>
      <c r="D26" s="123"/>
      <c r="E26" s="131"/>
      <c r="F26" s="123"/>
      <c r="G26" s="97"/>
      <c r="H26" s="19"/>
      <c r="I26" s="138">
        <f>I5</f>
        <v>300000</v>
      </c>
    </row>
    <row r="27" spans="1:10" s="3" customFormat="1" thickBot="1" x14ac:dyDescent="0.25">
      <c r="B27" s="121" t="s">
        <v>84</v>
      </c>
      <c r="C27" s="132"/>
      <c r="D27" s="123"/>
      <c r="E27" s="133"/>
      <c r="F27" s="123"/>
      <c r="G27" s="97"/>
      <c r="H27" s="19"/>
      <c r="I27" s="117">
        <f>I25-I26</f>
        <v>7110000</v>
      </c>
    </row>
    <row r="28" spans="1:10" s="3" customFormat="1" thickTop="1" x14ac:dyDescent="0.2">
      <c r="B28" s="97"/>
      <c r="C28" s="97"/>
      <c r="D28" s="97"/>
      <c r="E28" s="97"/>
      <c r="F28" s="97"/>
      <c r="G28" s="97"/>
      <c r="H28" s="31"/>
      <c r="I28" s="57"/>
    </row>
    <row r="29" spans="1:10" s="7" customFormat="1" x14ac:dyDescent="0.2">
      <c r="A29" s="99" t="s">
        <v>93</v>
      </c>
      <c r="C29" s="97"/>
      <c r="D29" s="97"/>
      <c r="E29" s="97"/>
      <c r="F29" s="97"/>
      <c r="G29" s="97"/>
      <c r="H29" s="31"/>
      <c r="I29" s="57"/>
      <c r="J29" s="3"/>
    </row>
    <row r="30" spans="1:10" s="7" customFormat="1" ht="9.6" customHeight="1" x14ac:dyDescent="0.2">
      <c r="A30" s="99"/>
      <c r="C30" s="97"/>
      <c r="D30" s="97"/>
      <c r="E30" s="97"/>
      <c r="F30" s="97"/>
      <c r="G30" s="97"/>
      <c r="H30" s="31"/>
      <c r="I30" s="57"/>
      <c r="J30" s="3"/>
    </row>
    <row r="31" spans="1:10" s="3" customFormat="1" ht="14.25" x14ac:dyDescent="0.2">
      <c r="B31" s="218" t="s">
        <v>78</v>
      </c>
      <c r="C31" s="218"/>
      <c r="D31" s="218"/>
      <c r="E31" s="218"/>
      <c r="F31" s="218"/>
      <c r="G31" s="218"/>
      <c r="H31" s="218"/>
      <c r="I31" s="218"/>
    </row>
    <row r="32" spans="1:10" s="3" customFormat="1" ht="14.25" x14ac:dyDescent="0.2">
      <c r="B32" s="218" t="s">
        <v>86</v>
      </c>
      <c r="C32" s="218"/>
      <c r="D32" s="218"/>
      <c r="E32" s="218"/>
      <c r="F32" s="218"/>
      <c r="G32" s="218"/>
      <c r="H32" s="218"/>
      <c r="I32" s="218"/>
    </row>
    <row r="33" spans="2:10" s="3" customFormat="1" ht="14.25" x14ac:dyDescent="0.2">
      <c r="B33" s="219" t="s">
        <v>80</v>
      </c>
      <c r="C33" s="219"/>
      <c r="D33" s="219"/>
      <c r="E33" s="219"/>
      <c r="F33" s="219"/>
      <c r="G33" s="219"/>
      <c r="H33" s="219"/>
      <c r="I33" s="219"/>
    </row>
    <row r="34" spans="2:10" s="3" customFormat="1" ht="14.25" x14ac:dyDescent="0.2">
      <c r="B34" s="121" t="s">
        <v>71</v>
      </c>
      <c r="C34" s="122"/>
      <c r="D34" s="123"/>
      <c r="E34" s="124"/>
      <c r="F34" s="110"/>
      <c r="G34" s="114"/>
      <c r="H34" s="114"/>
      <c r="I34" s="36">
        <f>I12</f>
        <v>8500000</v>
      </c>
      <c r="J34" s="115"/>
    </row>
    <row r="35" spans="2:10" s="3" customFormat="1" ht="14.25" x14ac:dyDescent="0.2">
      <c r="B35" s="121" t="s">
        <v>87</v>
      </c>
      <c r="C35" s="122"/>
      <c r="D35" s="123"/>
      <c r="E35" s="123"/>
      <c r="F35" s="97"/>
      <c r="G35" s="112"/>
      <c r="H35" s="112"/>
      <c r="I35" s="31"/>
      <c r="J35" s="32"/>
    </row>
    <row r="36" spans="2:10" s="3" customFormat="1" ht="14.25" x14ac:dyDescent="0.2">
      <c r="B36" s="122"/>
      <c r="C36" s="220" t="s">
        <v>88</v>
      </c>
      <c r="D36" s="220"/>
      <c r="E36" s="220"/>
      <c r="F36" s="220"/>
      <c r="G36" s="112"/>
      <c r="H36" s="139">
        <f>I6</f>
        <v>500000</v>
      </c>
      <c r="I36" s="31"/>
      <c r="J36" s="32"/>
    </row>
    <row r="37" spans="2:10" s="3" customFormat="1" ht="14.25" x14ac:dyDescent="0.2">
      <c r="B37" s="122"/>
      <c r="C37" s="220" t="str">
        <f>B27</f>
        <v>Cost of goods manufactured</v>
      </c>
      <c r="D37" s="220"/>
      <c r="E37" s="220"/>
      <c r="F37" s="220"/>
      <c r="G37" s="114"/>
      <c r="H37" s="35">
        <f>I27</f>
        <v>7110000</v>
      </c>
      <c r="I37" s="114"/>
      <c r="J37" s="114"/>
    </row>
    <row r="38" spans="2:10" s="2" customFormat="1" ht="14.25" x14ac:dyDescent="0.2">
      <c r="B38" s="122"/>
      <c r="C38" s="220" t="s">
        <v>89</v>
      </c>
      <c r="D38" s="220"/>
      <c r="E38" s="220"/>
      <c r="F38" s="220"/>
      <c r="G38" s="3"/>
      <c r="H38" s="53">
        <f>SUM(H36:H37)</f>
        <v>7610000</v>
      </c>
      <c r="I38" s="58"/>
    </row>
    <row r="39" spans="2:10" s="2" customFormat="1" ht="14.25" x14ac:dyDescent="0.2">
      <c r="B39" s="122"/>
      <c r="C39" s="220" t="s">
        <v>94</v>
      </c>
      <c r="D39" s="220"/>
      <c r="E39" s="220"/>
      <c r="F39" s="220"/>
      <c r="G39" s="69"/>
      <c r="H39" s="74">
        <f>I7</f>
        <v>400000</v>
      </c>
      <c r="I39" s="74">
        <f>H38-H39</f>
        <v>7210000</v>
      </c>
      <c r="J39" s="69"/>
    </row>
    <row r="40" spans="2:10" s="2" customFormat="1" ht="14.25" x14ac:dyDescent="0.2">
      <c r="B40" s="121" t="s">
        <v>90</v>
      </c>
      <c r="C40" s="125"/>
      <c r="D40" s="123"/>
      <c r="E40" s="123"/>
      <c r="I40" s="68">
        <f>I34-I39</f>
        <v>1290000</v>
      </c>
    </row>
    <row r="41" spans="2:10" s="2" customFormat="1" ht="14.25" x14ac:dyDescent="0.2">
      <c r="B41" s="121" t="s">
        <v>91</v>
      </c>
      <c r="C41" s="122"/>
      <c r="D41" s="123"/>
      <c r="E41" s="123"/>
    </row>
    <row r="42" spans="2:10" s="2" customFormat="1" ht="14.25" x14ac:dyDescent="0.2">
      <c r="B42" s="123"/>
      <c r="C42" s="220" t="str">
        <f>C11</f>
        <v>Selling and administrative expenses</v>
      </c>
      <c r="D42" s="220"/>
      <c r="E42" s="220"/>
      <c r="F42" s="220"/>
      <c r="I42" s="68">
        <f>I11</f>
        <v>1350000</v>
      </c>
    </row>
    <row r="43" spans="2:10" s="2" customFormat="1" thickBot="1" x14ac:dyDescent="0.25">
      <c r="B43" s="126" t="s">
        <v>92</v>
      </c>
      <c r="C43" s="123"/>
      <c r="D43" s="124"/>
      <c r="E43" s="123"/>
      <c r="I43" s="76">
        <f>I40-I42</f>
        <v>-60000</v>
      </c>
    </row>
    <row r="44" spans="2:10" ht="15.75" thickTop="1" x14ac:dyDescent="0.2"/>
  </sheetData>
  <mergeCells count="16">
    <mergeCell ref="A1:J1"/>
    <mergeCell ref="C42:F42"/>
    <mergeCell ref="B32:I32"/>
    <mergeCell ref="B33:I33"/>
    <mergeCell ref="C36:F36"/>
    <mergeCell ref="C37:F37"/>
    <mergeCell ref="C38:F38"/>
    <mergeCell ref="C39:F39"/>
    <mergeCell ref="B17:I17"/>
    <mergeCell ref="B18:I18"/>
    <mergeCell ref="A2:J3"/>
    <mergeCell ref="C24:F24"/>
    <mergeCell ref="B31:I31"/>
    <mergeCell ref="B19:I19"/>
    <mergeCell ref="C22:F22"/>
    <mergeCell ref="C23:F23"/>
  </mergeCells>
  <pageMargins left="0.7" right="0.7" top="0.75" bottom="0.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81"/>
  <sheetViews>
    <sheetView zoomScaleNormal="100" workbookViewId="0">
      <selection sqref="A1:H1"/>
    </sheetView>
  </sheetViews>
  <sheetFormatPr defaultColWidth="8.77734375" defaultRowHeight="15" x14ac:dyDescent="0.2"/>
  <cols>
    <col min="1" max="1" width="2.21875" style="1" customWidth="1"/>
    <col min="2" max="2" width="11.77734375" style="1" customWidth="1"/>
    <col min="3" max="3" width="10" style="1" customWidth="1"/>
    <col min="4" max="5" width="9.6640625" style="1" customWidth="1"/>
    <col min="6" max="6" width="12.21875" style="1" customWidth="1"/>
    <col min="7" max="7" width="9.5546875" style="1" customWidth="1"/>
    <col min="8" max="8" width="8.88671875" style="1" customWidth="1"/>
    <col min="9" max="16384" width="8.77734375" style="1"/>
  </cols>
  <sheetData>
    <row r="1" spans="1:15" x14ac:dyDescent="0.2">
      <c r="A1" s="193" t="s">
        <v>95</v>
      </c>
      <c r="B1" s="193"/>
      <c r="C1" s="193"/>
      <c r="D1" s="193"/>
      <c r="E1" s="193"/>
      <c r="F1" s="193"/>
      <c r="G1" s="193"/>
      <c r="H1" s="193"/>
    </row>
    <row r="2" spans="1:15" s="2" customFormat="1" ht="14.25" x14ac:dyDescent="0.2">
      <c r="A2" s="221" t="s">
        <v>96</v>
      </c>
      <c r="B2" s="221"/>
      <c r="C2" s="221"/>
      <c r="D2" s="221"/>
      <c r="E2" s="221"/>
      <c r="F2" s="221"/>
      <c r="G2" s="221"/>
      <c r="H2" s="221"/>
    </row>
    <row r="3" spans="1:15" s="2" customFormat="1" ht="14.25" x14ac:dyDescent="0.2">
      <c r="A3" s="221"/>
      <c r="B3" s="221"/>
      <c r="C3" s="221"/>
      <c r="D3" s="221"/>
      <c r="E3" s="221"/>
      <c r="F3" s="221"/>
      <c r="G3" s="221"/>
      <c r="H3" s="221"/>
    </row>
    <row r="4" spans="1:15" s="2" customFormat="1" ht="14.25" x14ac:dyDescent="0.2">
      <c r="A4" s="221"/>
      <c r="B4" s="221"/>
      <c r="C4" s="221"/>
      <c r="D4" s="221"/>
      <c r="E4" s="221"/>
      <c r="F4" s="221"/>
      <c r="G4" s="221"/>
      <c r="H4" s="221"/>
      <c r="K4" s="10"/>
      <c r="L4" s="10"/>
      <c r="M4" s="10"/>
      <c r="N4" s="10"/>
      <c r="O4" s="10"/>
    </row>
    <row r="5" spans="1:15" s="2" customFormat="1" ht="14.25" x14ac:dyDescent="0.2">
      <c r="A5" s="221"/>
      <c r="B5" s="221"/>
      <c r="C5" s="221"/>
      <c r="D5" s="221"/>
      <c r="E5" s="221"/>
      <c r="F5" s="221"/>
      <c r="G5" s="221"/>
      <c r="H5" s="221"/>
      <c r="K5" s="10"/>
      <c r="L5" s="10"/>
      <c r="M5" s="10"/>
      <c r="N5" s="10"/>
      <c r="O5" s="10"/>
    </row>
    <row r="6" spans="1:15" s="2" customFormat="1" ht="14.25" x14ac:dyDescent="0.2">
      <c r="A6" s="164"/>
      <c r="B6" s="164"/>
      <c r="C6" s="164"/>
      <c r="D6" s="164"/>
      <c r="E6" s="164"/>
      <c r="F6" s="164"/>
      <c r="G6" s="164"/>
      <c r="H6" s="164"/>
      <c r="K6" s="10"/>
      <c r="L6" s="10"/>
      <c r="M6" s="10"/>
      <c r="N6" s="10"/>
      <c r="O6" s="10"/>
    </row>
    <row r="7" spans="1:15" s="2" customFormat="1" ht="14.25" x14ac:dyDescent="0.2">
      <c r="A7" s="10"/>
      <c r="B7" s="170" t="s">
        <v>126</v>
      </c>
      <c r="C7" s="171"/>
      <c r="D7" s="171"/>
      <c r="E7" s="172"/>
      <c r="F7" s="172"/>
      <c r="G7" s="23"/>
      <c r="H7" s="119">
        <v>5500</v>
      </c>
      <c r="K7" s="10"/>
      <c r="L7" s="10"/>
      <c r="M7" s="10"/>
      <c r="N7" s="10"/>
      <c r="O7" s="10"/>
    </row>
    <row r="8" spans="1:15" s="2" customFormat="1" ht="14.25" x14ac:dyDescent="0.2">
      <c r="A8" s="10"/>
      <c r="B8" s="170" t="s">
        <v>111</v>
      </c>
      <c r="C8" s="171"/>
      <c r="D8" s="171"/>
      <c r="E8" s="172"/>
      <c r="F8" s="172"/>
      <c r="G8" s="173"/>
      <c r="H8" s="10"/>
      <c r="K8" s="10"/>
      <c r="L8" s="10"/>
      <c r="M8" s="10"/>
      <c r="N8" s="10"/>
      <c r="O8" s="10"/>
    </row>
    <row r="9" spans="1:15" s="2" customFormat="1" ht="14.25" x14ac:dyDescent="0.2">
      <c r="A9" s="10"/>
      <c r="B9" s="171" t="s">
        <v>107</v>
      </c>
      <c r="C9" s="23"/>
      <c r="D9" s="171"/>
      <c r="E9" s="172"/>
      <c r="F9" s="10"/>
      <c r="G9" s="23"/>
      <c r="H9" s="119">
        <v>2400</v>
      </c>
    </row>
    <row r="10" spans="1:15" s="2" customFormat="1" ht="14.25" x14ac:dyDescent="0.2">
      <c r="B10" s="223" t="s">
        <v>115</v>
      </c>
      <c r="C10" s="224"/>
      <c r="D10" s="224"/>
      <c r="E10" s="224"/>
      <c r="F10" s="224"/>
      <c r="G10" s="224"/>
      <c r="H10" s="13"/>
      <c r="I10" s="5"/>
    </row>
    <row r="11" spans="1:15" s="2" customFormat="1" ht="14.25" x14ac:dyDescent="0.2">
      <c r="C11" s="118"/>
      <c r="D11" s="118"/>
      <c r="E11" s="39"/>
      <c r="F11" s="41"/>
      <c r="G11" s="119"/>
      <c r="H11" s="13"/>
      <c r="I11" s="5"/>
    </row>
    <row r="12" spans="1:15" s="2" customFormat="1" ht="28.5" x14ac:dyDescent="0.2">
      <c r="A12" s="20"/>
      <c r="C12" s="162" t="s">
        <v>100</v>
      </c>
      <c r="D12" s="162" t="s">
        <v>98</v>
      </c>
      <c r="E12" s="162" t="s">
        <v>99</v>
      </c>
      <c r="F12" s="163" t="s">
        <v>101</v>
      </c>
      <c r="G12" s="162" t="s">
        <v>102</v>
      </c>
      <c r="H12" s="20"/>
      <c r="I12" s="5"/>
    </row>
    <row r="13" spans="1:15" s="2" customFormat="1" ht="14.25" x14ac:dyDescent="0.2">
      <c r="A13" s="20"/>
      <c r="C13" s="165">
        <v>1005</v>
      </c>
      <c r="D13" s="153">
        <v>650</v>
      </c>
      <c r="E13" s="152"/>
      <c r="F13" s="157">
        <v>1600</v>
      </c>
      <c r="G13" s="151"/>
      <c r="H13" s="20"/>
      <c r="I13" s="5"/>
    </row>
    <row r="14" spans="1:15" s="2" customFormat="1" ht="14.25" x14ac:dyDescent="0.2">
      <c r="A14" s="20"/>
      <c r="C14" s="150">
        <v>1006</v>
      </c>
      <c r="D14" s="154">
        <v>850</v>
      </c>
      <c r="E14" s="118"/>
      <c r="F14" s="158">
        <v>2000</v>
      </c>
      <c r="G14" s="151"/>
      <c r="H14" s="20"/>
      <c r="I14" s="5"/>
    </row>
    <row r="15" spans="1:15" s="2" customFormat="1" ht="14.25" x14ac:dyDescent="0.2">
      <c r="A15" s="20"/>
      <c r="C15" s="150">
        <v>1007</v>
      </c>
      <c r="D15" s="154">
        <v>1550</v>
      </c>
      <c r="E15" s="118"/>
      <c r="F15" s="158">
        <v>3300</v>
      </c>
      <c r="G15" s="151"/>
      <c r="H15" s="20"/>
      <c r="I15" s="5"/>
    </row>
    <row r="16" spans="1:15" s="2" customFormat="1" ht="14.25" x14ac:dyDescent="0.2">
      <c r="A16" s="20"/>
      <c r="C16" s="150">
        <v>1008</v>
      </c>
      <c r="D16" s="154">
        <v>650</v>
      </c>
      <c r="E16" s="118"/>
      <c r="F16" s="158">
        <v>1400</v>
      </c>
      <c r="G16" s="151"/>
      <c r="H16" s="20"/>
      <c r="I16" s="5"/>
    </row>
    <row r="17" spans="1:9" s="2" customFormat="1" ht="14.25" x14ac:dyDescent="0.2">
      <c r="A17" s="20"/>
      <c r="C17" s="150">
        <v>1009</v>
      </c>
      <c r="D17" s="154">
        <v>450</v>
      </c>
      <c r="E17" s="118"/>
      <c r="F17" s="158">
        <v>900</v>
      </c>
      <c r="G17" s="151"/>
      <c r="H17" s="20"/>
      <c r="I17" s="5"/>
    </row>
    <row r="18" spans="1:9" s="2" customFormat="1" ht="14.25" x14ac:dyDescent="0.2">
      <c r="A18" s="20"/>
      <c r="C18" s="150">
        <v>1010</v>
      </c>
      <c r="D18" s="155">
        <v>350</v>
      </c>
      <c r="E18" s="118"/>
      <c r="F18" s="159">
        <v>700</v>
      </c>
      <c r="G18" s="151"/>
      <c r="H18" s="20"/>
      <c r="I18" s="5"/>
    </row>
    <row r="19" spans="1:9" s="3" customFormat="1" thickBot="1" x14ac:dyDescent="0.25">
      <c r="C19" s="118" t="s">
        <v>97</v>
      </c>
      <c r="D19" s="156">
        <f>SUM(D13:D18)</f>
        <v>4500</v>
      </c>
      <c r="E19" s="156">
        <v>1000</v>
      </c>
      <c r="F19" s="160">
        <f>SUM(F13:F18)</f>
        <v>9900</v>
      </c>
      <c r="G19" s="161">
        <v>6500</v>
      </c>
    </row>
    <row r="20" spans="1:9" s="3" customFormat="1" thickTop="1" x14ac:dyDescent="0.2">
      <c r="C20" s="150"/>
      <c r="D20" s="150"/>
      <c r="E20" s="151"/>
      <c r="F20" s="151"/>
      <c r="G20" s="120"/>
    </row>
    <row r="21" spans="1:9" s="3" customFormat="1" ht="14.25" x14ac:dyDescent="0.2">
      <c r="B21" s="174" t="s">
        <v>110</v>
      </c>
      <c r="C21" s="103"/>
      <c r="D21" s="103"/>
      <c r="E21" s="103"/>
      <c r="F21" s="103"/>
      <c r="H21" s="166">
        <v>1.8</v>
      </c>
    </row>
    <row r="22" spans="1:9" s="3" customFormat="1" ht="14.25" x14ac:dyDescent="0.2">
      <c r="B22" s="174" t="s">
        <v>109</v>
      </c>
      <c r="C22" s="103"/>
      <c r="D22" s="103"/>
      <c r="E22" s="103"/>
      <c r="F22" s="103"/>
      <c r="G22" s="108"/>
      <c r="H22" s="108"/>
    </row>
    <row r="23" spans="1:9" s="3" customFormat="1" ht="14.25" x14ac:dyDescent="0.2">
      <c r="B23" s="174" t="s">
        <v>108</v>
      </c>
      <c r="C23" s="103"/>
      <c r="D23" s="103"/>
      <c r="E23" s="103"/>
      <c r="F23" s="103"/>
      <c r="H23" s="166">
        <v>1.5</v>
      </c>
    </row>
    <row r="24" spans="1:9" s="3" customFormat="1" ht="14.25" x14ac:dyDescent="0.2">
      <c r="B24" s="3" t="s">
        <v>103</v>
      </c>
      <c r="C24" s="103"/>
      <c r="D24" s="103"/>
      <c r="E24" s="103"/>
      <c r="F24" s="103"/>
      <c r="G24" s="108"/>
      <c r="H24" s="108"/>
    </row>
    <row r="25" spans="1:9" s="7" customFormat="1" x14ac:dyDescent="0.2">
      <c r="B25" s="3"/>
      <c r="C25" s="103"/>
      <c r="D25" s="103"/>
      <c r="E25" s="103"/>
      <c r="F25" s="103"/>
      <c r="G25" s="108"/>
      <c r="H25" s="108"/>
    </row>
    <row r="26" spans="1:9" s="7" customFormat="1" x14ac:dyDescent="0.2">
      <c r="A26" s="6" t="s">
        <v>1</v>
      </c>
      <c r="B26" s="3"/>
      <c r="C26" s="103"/>
      <c r="D26" s="103"/>
      <c r="E26" s="103"/>
      <c r="F26" s="103"/>
      <c r="G26" s="108"/>
      <c r="H26" s="108"/>
    </row>
    <row r="27" spans="1:9" s="3" customFormat="1" ht="14.25" x14ac:dyDescent="0.2">
      <c r="A27" s="98" t="s">
        <v>104</v>
      </c>
      <c r="C27" s="105"/>
      <c r="D27" s="103"/>
      <c r="E27" s="116"/>
      <c r="F27" s="103"/>
      <c r="G27" s="111"/>
      <c r="H27" s="111"/>
    </row>
    <row r="28" spans="1:9" s="3" customFormat="1" ht="14.25" x14ac:dyDescent="0.2">
      <c r="B28" s="22"/>
      <c r="C28" s="22"/>
      <c r="D28" s="22"/>
      <c r="E28" s="22"/>
      <c r="F28" s="22"/>
      <c r="G28" s="22"/>
      <c r="H28" s="108"/>
    </row>
    <row r="29" spans="1:9" s="3" customFormat="1" ht="14.25" x14ac:dyDescent="0.2">
      <c r="B29" s="22"/>
      <c r="C29" s="163">
        <v>1005</v>
      </c>
      <c r="D29" s="163">
        <v>1006</v>
      </c>
      <c r="E29" s="163">
        <v>1007</v>
      </c>
      <c r="F29" s="163">
        <v>1008</v>
      </c>
      <c r="G29" s="163">
        <v>1009</v>
      </c>
      <c r="H29" s="163">
        <v>1010</v>
      </c>
    </row>
    <row r="30" spans="1:9" s="3" customFormat="1" ht="14.25" x14ac:dyDescent="0.2">
      <c r="B30" s="22" t="s">
        <v>83</v>
      </c>
      <c r="C30" s="167"/>
      <c r="D30" s="167"/>
      <c r="E30" s="167"/>
      <c r="F30" s="167"/>
      <c r="G30" s="167"/>
      <c r="H30" s="139"/>
    </row>
    <row r="31" spans="1:9" s="3" customFormat="1" ht="14.25" x14ac:dyDescent="0.2">
      <c r="B31" s="22" t="s">
        <v>58</v>
      </c>
      <c r="C31" s="96"/>
      <c r="D31" s="175"/>
      <c r="E31" s="176"/>
      <c r="F31" s="24"/>
      <c r="G31" s="72"/>
      <c r="H31" s="24"/>
    </row>
    <row r="32" spans="1:9" s="3" customFormat="1" ht="14.25" x14ac:dyDescent="0.2">
      <c r="B32" s="146" t="s">
        <v>105</v>
      </c>
      <c r="C32" s="24"/>
      <c r="D32" s="24"/>
      <c r="E32" s="24"/>
      <c r="F32" s="24"/>
      <c r="G32" s="24"/>
      <c r="H32" s="24"/>
    </row>
    <row r="33" spans="1:8" s="3" customFormat="1" thickBot="1" x14ac:dyDescent="0.25">
      <c r="B33" s="145"/>
      <c r="C33" s="179"/>
      <c r="D33" s="179"/>
      <c r="E33" s="179"/>
      <c r="F33" s="179"/>
      <c r="G33" s="179"/>
      <c r="H33" s="179"/>
    </row>
    <row r="34" spans="1:8" s="3" customFormat="1" thickTop="1" x14ac:dyDescent="0.2">
      <c r="A34" s="113"/>
      <c r="B34" s="145"/>
      <c r="C34" s="22"/>
      <c r="D34" s="22"/>
      <c r="E34" s="22"/>
      <c r="F34" s="113"/>
      <c r="G34" s="141"/>
      <c r="H34" s="113"/>
    </row>
    <row r="35" spans="1:8" s="3" customFormat="1" ht="14.25" x14ac:dyDescent="0.2">
      <c r="A35" s="169" t="s">
        <v>106</v>
      </c>
      <c r="B35" s="145"/>
      <c r="C35" s="22"/>
      <c r="D35" s="22"/>
      <c r="E35" s="22"/>
      <c r="F35" s="113"/>
      <c r="G35" s="144"/>
      <c r="H35" s="113"/>
    </row>
    <row r="36" spans="1:8" s="3" customFormat="1" ht="14.25" x14ac:dyDescent="0.2">
      <c r="C36" s="34"/>
      <c r="D36" s="34"/>
      <c r="F36" s="43"/>
      <c r="G36" s="54" t="s">
        <v>13</v>
      </c>
      <c r="H36" s="55" t="s">
        <v>14</v>
      </c>
    </row>
    <row r="37" spans="1:8" s="3" customFormat="1" ht="14.25" x14ac:dyDescent="0.2">
      <c r="B37" s="192"/>
      <c r="C37" s="192"/>
      <c r="D37" s="192"/>
      <c r="E37" s="192"/>
      <c r="F37" s="112"/>
      <c r="G37" s="177"/>
      <c r="H37" s="48"/>
    </row>
    <row r="38" spans="1:8" s="3" customFormat="1" ht="14.25" x14ac:dyDescent="0.2">
      <c r="B38" s="12"/>
      <c r="C38" s="192"/>
      <c r="D38" s="192"/>
      <c r="E38" s="192"/>
      <c r="F38" s="112"/>
      <c r="G38" s="49"/>
      <c r="H38" s="177"/>
    </row>
    <row r="39" spans="1:8" s="3" customFormat="1" ht="14.25" x14ac:dyDescent="0.2">
      <c r="B39" s="12" t="s">
        <v>119</v>
      </c>
      <c r="G39" s="58"/>
      <c r="H39" s="58"/>
    </row>
    <row r="40" spans="1:8" s="3" customFormat="1" ht="14.25" x14ac:dyDescent="0.2">
      <c r="B40" s="12"/>
      <c r="G40" s="58"/>
      <c r="H40" s="58"/>
    </row>
    <row r="41" spans="1:8" s="3" customFormat="1" ht="14.25" x14ac:dyDescent="0.2">
      <c r="B41" s="192"/>
      <c r="C41" s="192"/>
      <c r="D41" s="192"/>
      <c r="E41" s="192"/>
      <c r="F41" s="112"/>
      <c r="G41" s="56"/>
      <c r="H41" s="57"/>
    </row>
    <row r="42" spans="1:8" s="3" customFormat="1" ht="14.25" x14ac:dyDescent="0.2">
      <c r="B42" s="12"/>
      <c r="C42" s="192"/>
      <c r="D42" s="192"/>
      <c r="E42" s="192"/>
      <c r="F42" s="112"/>
      <c r="G42" s="58"/>
      <c r="H42" s="56"/>
    </row>
    <row r="43" spans="1:8" s="3" customFormat="1" ht="14.25" x14ac:dyDescent="0.2">
      <c r="B43" s="12" t="s">
        <v>120</v>
      </c>
      <c r="C43" s="97"/>
      <c r="D43" s="97"/>
      <c r="E43" s="97"/>
      <c r="F43" s="112"/>
      <c r="G43" s="58"/>
      <c r="H43" s="58"/>
    </row>
    <row r="44" spans="1:8" s="3" customFormat="1" ht="14.25" x14ac:dyDescent="0.2">
      <c r="B44" s="97"/>
      <c r="C44" s="97"/>
      <c r="D44" s="97"/>
      <c r="E44" s="97"/>
      <c r="F44" s="97"/>
      <c r="G44" s="57"/>
    </row>
    <row r="45" spans="1:8" s="3" customFormat="1" ht="14.25" x14ac:dyDescent="0.2">
      <c r="B45" s="192"/>
      <c r="C45" s="192"/>
      <c r="D45" s="192"/>
      <c r="E45" s="192"/>
      <c r="F45" s="112"/>
      <c r="G45" s="177"/>
      <c r="H45" s="48"/>
    </row>
    <row r="46" spans="1:8" s="3" customFormat="1" ht="14.25" x14ac:dyDescent="0.2">
      <c r="B46" s="192"/>
      <c r="C46" s="192"/>
      <c r="D46" s="192"/>
      <c r="E46" s="192"/>
      <c r="F46" s="112"/>
      <c r="G46" s="177"/>
      <c r="H46" s="48"/>
    </row>
    <row r="47" spans="1:8" s="3" customFormat="1" ht="14.25" x14ac:dyDescent="0.2">
      <c r="B47" s="12"/>
      <c r="C47" s="192"/>
      <c r="D47" s="192"/>
      <c r="E47" s="192"/>
      <c r="F47" s="112"/>
      <c r="G47" s="49"/>
      <c r="H47" s="177"/>
    </row>
    <row r="48" spans="1:8" s="3" customFormat="1" ht="14.25" x14ac:dyDescent="0.2">
      <c r="B48" s="12" t="s">
        <v>121</v>
      </c>
      <c r="C48" s="97"/>
      <c r="D48" s="97"/>
      <c r="E48" s="97"/>
      <c r="F48" s="112"/>
      <c r="G48" s="49"/>
      <c r="H48" s="49"/>
    </row>
    <row r="49" spans="1:62" s="3" customFormat="1" ht="14.25" x14ac:dyDescent="0.2">
      <c r="B49" s="97"/>
      <c r="C49" s="97"/>
      <c r="D49" s="97"/>
      <c r="E49" s="97"/>
      <c r="F49" s="97"/>
      <c r="G49" s="48"/>
    </row>
    <row r="50" spans="1:62" s="3" customFormat="1" ht="14.25" x14ac:dyDescent="0.2">
      <c r="A50" s="99"/>
      <c r="B50" s="192"/>
      <c r="C50" s="192"/>
      <c r="D50" s="192"/>
      <c r="E50" s="192"/>
      <c r="F50" s="112"/>
      <c r="G50" s="177"/>
      <c r="H50" s="48"/>
    </row>
    <row r="51" spans="1:62" s="3" customFormat="1" ht="14.25" x14ac:dyDescent="0.2">
      <c r="A51" s="99"/>
      <c r="B51" s="192"/>
      <c r="C51" s="192"/>
      <c r="D51" s="192"/>
      <c r="E51" s="192"/>
      <c r="F51" s="112"/>
      <c r="G51" s="177"/>
      <c r="H51" s="48"/>
    </row>
    <row r="52" spans="1:62" s="3" customFormat="1" ht="14.25" x14ac:dyDescent="0.2">
      <c r="B52" s="12"/>
      <c r="C52" s="192"/>
      <c r="D52" s="192"/>
      <c r="E52" s="192"/>
      <c r="F52" s="112"/>
      <c r="G52" s="49"/>
      <c r="H52" s="177"/>
    </row>
    <row r="53" spans="1:62" s="3" customFormat="1" ht="14.25" x14ac:dyDescent="0.2">
      <c r="B53" s="12" t="s">
        <v>122</v>
      </c>
      <c r="C53" s="97"/>
      <c r="D53" s="97"/>
      <c r="E53" s="97"/>
      <c r="F53" s="112"/>
      <c r="G53" s="49"/>
      <c r="H53" s="49"/>
    </row>
    <row r="54" spans="1:62" s="3" customFormat="1" ht="14.25" x14ac:dyDescent="0.2">
      <c r="B54" s="22"/>
      <c r="C54" s="22"/>
      <c r="D54" s="22"/>
      <c r="E54" s="22"/>
      <c r="F54" s="22"/>
      <c r="G54" s="178"/>
    </row>
    <row r="55" spans="1:62" s="3" customFormat="1" ht="14.25" x14ac:dyDescent="0.2">
      <c r="B55" s="192"/>
      <c r="C55" s="192"/>
      <c r="D55" s="192"/>
      <c r="E55" s="192"/>
      <c r="F55" s="112"/>
      <c r="G55" s="177"/>
      <c r="H55" s="48"/>
    </row>
    <row r="56" spans="1:62" s="3" customFormat="1" ht="14.25" x14ac:dyDescent="0.2">
      <c r="B56" s="12"/>
      <c r="C56" s="192"/>
      <c r="D56" s="192"/>
      <c r="E56" s="192"/>
      <c r="F56" s="112"/>
      <c r="G56" s="58"/>
      <c r="H56" s="56"/>
    </row>
    <row r="57" spans="1:62" s="3" customFormat="1" ht="14.25" x14ac:dyDescent="0.2">
      <c r="B57" s="12" t="s">
        <v>123</v>
      </c>
      <c r="C57" s="97"/>
      <c r="D57" s="97"/>
      <c r="E57" s="97"/>
      <c r="F57" s="112"/>
      <c r="G57" s="58"/>
      <c r="H57" s="58"/>
    </row>
    <row r="58" spans="1:62" s="3" customFormat="1" ht="14.25" x14ac:dyDescent="0.2">
      <c r="C58" s="97"/>
      <c r="D58" s="97"/>
      <c r="E58" s="97"/>
      <c r="F58" s="112"/>
      <c r="G58" s="49"/>
      <c r="H58" s="49"/>
      <c r="BJ58" s="12"/>
    </row>
    <row r="59" spans="1:62" s="3" customFormat="1" ht="14.25" x14ac:dyDescent="0.2">
      <c r="B59" s="192"/>
      <c r="C59" s="192"/>
      <c r="D59" s="192"/>
      <c r="E59" s="192"/>
      <c r="F59" s="112"/>
      <c r="G59" s="177"/>
      <c r="H59" s="49"/>
    </row>
    <row r="60" spans="1:62" s="3" customFormat="1" ht="14.25" x14ac:dyDescent="0.2">
      <c r="B60" s="12"/>
      <c r="C60" s="192"/>
      <c r="D60" s="192"/>
      <c r="E60" s="192"/>
      <c r="F60" s="112"/>
      <c r="G60" s="49"/>
      <c r="H60" s="177"/>
    </row>
    <row r="61" spans="1:62" s="3" customFormat="1" ht="14.25" x14ac:dyDescent="0.2">
      <c r="B61" s="12" t="s">
        <v>124</v>
      </c>
      <c r="C61" s="97"/>
      <c r="D61" s="97"/>
      <c r="E61" s="97"/>
      <c r="F61" s="112"/>
      <c r="G61" s="49"/>
      <c r="H61" s="49"/>
    </row>
    <row r="62" spans="1:62" s="3" customFormat="1" ht="14.25" x14ac:dyDescent="0.2">
      <c r="B62" s="147"/>
      <c r="C62" s="148"/>
      <c r="D62" s="145"/>
      <c r="E62" s="97"/>
      <c r="F62" s="112"/>
      <c r="G62" s="49"/>
      <c r="H62" s="28"/>
    </row>
    <row r="63" spans="1:62" s="3" customFormat="1" ht="14.25" x14ac:dyDescent="0.2">
      <c r="B63" s="192"/>
      <c r="C63" s="192"/>
      <c r="D63" s="192"/>
      <c r="E63" s="192"/>
      <c r="F63" s="112"/>
      <c r="G63" s="177"/>
      <c r="H63" s="48"/>
    </row>
    <row r="64" spans="1:62" s="3" customFormat="1" ht="14.25" x14ac:dyDescent="0.2">
      <c r="B64" s="192"/>
      <c r="C64" s="192"/>
      <c r="D64" s="192"/>
      <c r="E64" s="192"/>
      <c r="F64" s="112"/>
      <c r="G64" s="177"/>
      <c r="H64" s="48"/>
    </row>
    <row r="65" spans="1:12" s="3" customFormat="1" ht="14.25" x14ac:dyDescent="0.2">
      <c r="B65" s="12"/>
      <c r="C65" s="192"/>
      <c r="D65" s="192"/>
      <c r="E65" s="192"/>
      <c r="F65" s="112"/>
      <c r="G65" s="49"/>
      <c r="H65" s="177"/>
    </row>
    <row r="66" spans="1:12" s="3" customFormat="1" ht="14.25" x14ac:dyDescent="0.2">
      <c r="B66" s="145"/>
      <c r="C66" s="192"/>
      <c r="D66" s="192"/>
      <c r="E66" s="192"/>
      <c r="F66" s="112"/>
      <c r="G66" s="49"/>
      <c r="H66" s="177"/>
    </row>
    <row r="67" spans="1:12" s="3" customFormat="1" ht="14.25" x14ac:dyDescent="0.2">
      <c r="B67" s="180" t="s">
        <v>125</v>
      </c>
      <c r="C67" s="97"/>
      <c r="D67" s="97"/>
      <c r="E67" s="97"/>
      <c r="F67" s="112"/>
      <c r="G67" s="58"/>
      <c r="H67" s="58"/>
    </row>
    <row r="68" spans="1:12" s="3" customFormat="1" ht="14.25" x14ac:dyDescent="0.2">
      <c r="B68" s="22"/>
      <c r="C68" s="180"/>
      <c r="D68" s="149"/>
      <c r="G68" s="94"/>
    </row>
    <row r="70" spans="1:12" x14ac:dyDescent="0.2">
      <c r="A70" s="190" t="s">
        <v>132</v>
      </c>
      <c r="B70" s="191"/>
      <c r="C70" s="189"/>
      <c r="D70" s="189"/>
      <c r="E70" s="189"/>
      <c r="F70" s="189"/>
      <c r="G70" s="189"/>
      <c r="H70" s="189"/>
    </row>
    <row r="71" spans="1:12" s="185" customFormat="1" ht="14.25" x14ac:dyDescent="0.2">
      <c r="A71" s="186" t="s">
        <v>134</v>
      </c>
      <c r="B71" s="186"/>
      <c r="C71" s="187"/>
      <c r="D71" s="186"/>
      <c r="E71" s="186"/>
      <c r="F71" s="186"/>
      <c r="G71" s="186"/>
      <c r="H71" s="186"/>
      <c r="I71" s="186"/>
      <c r="J71" s="186"/>
      <c r="K71" s="186"/>
      <c r="L71" s="188"/>
    </row>
    <row r="73" spans="1:12" s="2" customFormat="1" ht="14.25" x14ac:dyDescent="0.2">
      <c r="A73" s="199" t="s">
        <v>141</v>
      </c>
      <c r="B73" s="199"/>
      <c r="C73" s="199"/>
      <c r="D73" s="199"/>
      <c r="E73" s="199"/>
      <c r="F73" s="199"/>
      <c r="G73" s="199"/>
      <c r="H73" s="199"/>
    </row>
    <row r="74" spans="1:12" s="2" customFormat="1" ht="14.25" x14ac:dyDescent="0.2">
      <c r="A74" s="199"/>
      <c r="B74" s="199"/>
      <c r="C74" s="199"/>
      <c r="D74" s="199"/>
      <c r="E74" s="199"/>
      <c r="F74" s="199"/>
      <c r="G74" s="199"/>
      <c r="H74" s="199"/>
    </row>
    <row r="75" spans="1:12" s="2" customFormat="1" ht="14.25" x14ac:dyDescent="0.2"/>
    <row r="76" spans="1:12" s="2" customFormat="1" ht="14.25" x14ac:dyDescent="0.2">
      <c r="B76" s="222"/>
      <c r="C76" s="222"/>
      <c r="D76" s="222"/>
      <c r="F76" s="73"/>
    </row>
    <row r="77" spans="1:12" s="2" customFormat="1" ht="14.25" x14ac:dyDescent="0.2">
      <c r="B77" s="222"/>
      <c r="C77" s="222"/>
      <c r="D77" s="222"/>
      <c r="F77" s="68"/>
    </row>
    <row r="78" spans="1:12" s="2" customFormat="1" ht="14.25" x14ac:dyDescent="0.2">
      <c r="B78" s="222"/>
      <c r="C78" s="222"/>
      <c r="D78" s="222"/>
      <c r="F78" s="74"/>
    </row>
    <row r="79" spans="1:12" s="2" customFormat="1" ht="14.25" x14ac:dyDescent="0.2"/>
    <row r="80" spans="1:12" s="2" customFormat="1" thickBot="1" x14ac:dyDescent="0.25">
      <c r="D80" s="2" t="s">
        <v>0</v>
      </c>
      <c r="F80" s="76"/>
    </row>
    <row r="81" ht="15.75" thickTop="1" x14ac:dyDescent="0.2"/>
  </sheetData>
  <mergeCells count="25">
    <mergeCell ref="A1:H1"/>
    <mergeCell ref="B55:E55"/>
    <mergeCell ref="B10:G10"/>
    <mergeCell ref="B37:E37"/>
    <mergeCell ref="C38:E38"/>
    <mergeCell ref="B41:E41"/>
    <mergeCell ref="C42:E42"/>
    <mergeCell ref="B45:E45"/>
    <mergeCell ref="B46:E46"/>
    <mergeCell ref="C47:E47"/>
    <mergeCell ref="B50:E50"/>
    <mergeCell ref="B51:E51"/>
    <mergeCell ref="C52:E52"/>
    <mergeCell ref="A73:H74"/>
    <mergeCell ref="B76:D76"/>
    <mergeCell ref="B77:D77"/>
    <mergeCell ref="B78:D78"/>
    <mergeCell ref="A2:H5"/>
    <mergeCell ref="C66:E66"/>
    <mergeCell ref="C56:E56"/>
    <mergeCell ref="B59:E59"/>
    <mergeCell ref="C60:E60"/>
    <mergeCell ref="B63:E63"/>
    <mergeCell ref="B64:E64"/>
    <mergeCell ref="C65:E65"/>
  </mergeCells>
  <pageMargins left="0.7" right="0.7" top="0.75" bottom="0.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Exercise 2-7</vt:lpstr>
      <vt:lpstr>Exercise 2-7 Solution</vt:lpstr>
      <vt:lpstr>Exercise 2-9</vt:lpstr>
      <vt:lpstr>Exercise 2-9 Solution</vt:lpstr>
      <vt:lpstr>Exercise 2-12</vt:lpstr>
      <vt:lpstr>Exercise 2-12 Solution</vt:lpstr>
      <vt:lpstr>P2-1</vt:lpstr>
      <vt:lpstr>P2-1 Solution</vt:lpstr>
      <vt:lpstr>Problem 2-3</vt:lpstr>
      <vt:lpstr>P2-3 Solution</vt:lpstr>
      <vt:lpstr>'Exercise 2-12'!Print_Area</vt:lpstr>
      <vt:lpstr>'Exercise 2-12 Solution'!Print_Area</vt:lpstr>
      <vt:lpstr>'Exercise 2-7'!Print_Area</vt:lpstr>
      <vt:lpstr>'Exercise 2-7 Solution'!Print_Area</vt:lpstr>
      <vt:lpstr>'Exercise 2-9'!Print_Area</vt:lpstr>
      <vt:lpstr>'Exercise 2-9 Solution'!Print_Area</vt:lpstr>
      <vt:lpstr>'P2-1'!Print_Area</vt:lpstr>
      <vt:lpstr>'P2-1 Solution'!Print_Area</vt:lpstr>
      <vt:lpstr>'P2-3 Solution'!Print_Area</vt:lpstr>
      <vt:lpstr>'Problem 2-3'!Print_Area</vt:lpstr>
    </vt:vector>
  </TitlesOfParts>
  <Company>University of North Florida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dtanner</dc:creator>
  <cp:lastModifiedBy>Costantini, Rebecca - Hoboken</cp:lastModifiedBy>
  <cp:lastPrinted>2015-07-30T16:22:50Z</cp:lastPrinted>
  <dcterms:created xsi:type="dcterms:W3CDTF">2015-07-15T11:46:13Z</dcterms:created>
  <dcterms:modified xsi:type="dcterms:W3CDTF">2015-08-19T14:11:24Z</dcterms:modified>
</cp:coreProperties>
</file>