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8_{321588EC-D59A-416D-A10F-B754A462B9A5}" xr6:coauthVersionLast="45" xr6:coauthVersionMax="45" xr10:uidLastSave="{00000000-0000-0000-0000-000000000000}"/>
  <bookViews>
    <workbookView xWindow="-98" yWindow="-98" windowWidth="22695" windowHeight="14595" tabRatio="900" activeTab="8" xr2:uid="{00000000-000D-0000-FFFF-FFFF00000000}"/>
  </bookViews>
  <sheets>
    <sheet name="Instructions" sheetId="18" r:id="rId1"/>
    <sheet name="data" sheetId="17" r:id="rId2"/>
    <sheet name="Transactions" sheetId="4" r:id="rId3"/>
    <sheet name="Journal Entries Solution" sheetId="16" r:id="rId4"/>
    <sheet name="T-Accounts Solution" sheetId="1" r:id="rId5"/>
    <sheet name="Trial Balance Solution" sheetId="2" r:id="rId6"/>
    <sheet name="Income Statement Solution" sheetId="11" r:id="rId7"/>
    <sheet name="Statement of OE Solution " sheetId="6" r:id="rId8"/>
    <sheet name="Balance Sheet Solution " sheetId="7" r:id="rId9"/>
  </sheets>
  <externalReferences>
    <externalReference r:id="rId10"/>
  </externalReferences>
  <definedNames>
    <definedName name="ChartOfAccounts" localSheetId="0">'[1]Chart of Accounts'!$B$4:$B$22</definedName>
    <definedName name="ChartOfAccounts">data!$B$4:$B$22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3" i="1" l="1"/>
  <c r="C5" i="1"/>
  <c r="F16" i="1"/>
  <c r="F11" i="1"/>
  <c r="B33" i="1"/>
  <c r="B7" i="2" s="1"/>
  <c r="B38" i="1"/>
  <c r="B8" i="2" s="1"/>
  <c r="B28" i="1"/>
  <c r="B23" i="1"/>
  <c r="B5" i="2" s="1"/>
  <c r="B18" i="1"/>
  <c r="B4" i="2" s="1"/>
  <c r="B13" i="1"/>
  <c r="B3" i="2" s="1"/>
  <c r="B6" i="2" l="1"/>
  <c r="D9" i="7" s="1"/>
  <c r="C11" i="2"/>
  <c r="H7" i="7" s="1"/>
  <c r="C12" i="2"/>
  <c r="H8" i="7" s="1"/>
  <c r="B9" i="2"/>
  <c r="D12" i="7" s="1"/>
  <c r="D6" i="7"/>
  <c r="F21" i="1"/>
  <c r="F6" i="1"/>
  <c r="O7" i="1"/>
  <c r="I6" i="1"/>
  <c r="C14" i="2" s="1"/>
  <c r="Q17" i="1"/>
  <c r="Q12" i="1"/>
  <c r="Q6" i="1"/>
  <c r="B17" i="2" s="1"/>
  <c r="D9" i="11" s="1"/>
  <c r="K6" i="1"/>
  <c r="B15" i="2" s="1"/>
  <c r="E9" i="6" s="1"/>
  <c r="D10" i="7"/>
  <c r="D11" i="7"/>
  <c r="D8" i="7"/>
  <c r="D7" i="7"/>
  <c r="D11" i="11" l="1"/>
  <c r="B19" i="2"/>
  <c r="C16" i="2"/>
  <c r="E6" i="11" s="1"/>
  <c r="C10" i="2"/>
  <c r="H6" i="7" s="1"/>
  <c r="C13" i="2"/>
  <c r="C20" i="2" s="1"/>
  <c r="U3" i="1" s="1"/>
  <c r="D10" i="11"/>
  <c r="B18" i="2"/>
  <c r="E12" i="11"/>
  <c r="D15" i="7"/>
  <c r="B20" i="2"/>
  <c r="T3" i="1" s="1"/>
  <c r="H9" i="7" l="1"/>
  <c r="H10" i="7" s="1"/>
  <c r="E13" i="11"/>
  <c r="E7" i="6" s="1"/>
  <c r="E8" i="6" s="1"/>
  <c r="E10" i="6" s="1"/>
  <c r="H14" i="7" s="1"/>
  <c r="H15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Hint: Click inside this cell, type an equals sign (=), click on the Service Revenue amount in the Trial Balance, then press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<sst xmlns="http://schemas.openxmlformats.org/spreadsheetml/2006/main" count="204" uniqueCount="109">
  <si>
    <t>ASSETS</t>
  </si>
  <si>
    <t>LIABILITIES</t>
  </si>
  <si>
    <t>DR</t>
  </si>
  <si>
    <t>CR</t>
  </si>
  <si>
    <t>TOTALS</t>
  </si>
  <si>
    <t>TRIAL BALANCE</t>
  </si>
  <si>
    <t>Liabilities</t>
  </si>
  <si>
    <t>Assets</t>
  </si>
  <si>
    <t>Cash</t>
  </si>
  <si>
    <t>Accounts Receivable</t>
  </si>
  <si>
    <t>Office Supplies</t>
  </si>
  <si>
    <t>Prepaid Rent</t>
  </si>
  <si>
    <t>Furniture</t>
  </si>
  <si>
    <t>Accounts Payable</t>
  </si>
  <si>
    <t>Notes Payable</t>
  </si>
  <si>
    <t>Utilities Payable</t>
  </si>
  <si>
    <t>Unearned Revenue</t>
  </si>
  <si>
    <t>Income Statement</t>
  </si>
  <si>
    <t>Revenues:</t>
  </si>
  <si>
    <t>Expenses:</t>
  </si>
  <si>
    <t>Total Expenses</t>
  </si>
  <si>
    <t>Balance Sheet</t>
  </si>
  <si>
    <t>Total Assets</t>
  </si>
  <si>
    <t>Land</t>
  </si>
  <si>
    <t>Building</t>
  </si>
  <si>
    <t>Salaries Expense</t>
  </si>
  <si>
    <t>Utilities Expense</t>
  </si>
  <si>
    <t>Rent Expense</t>
  </si>
  <si>
    <t>Service Revenue</t>
  </si>
  <si>
    <t>=</t>
  </si>
  <si>
    <t>+</t>
  </si>
  <si>
    <t>-</t>
  </si>
  <si>
    <t>Debit-Credit Check</t>
  </si>
  <si>
    <t>On April 3, Redmond paid $225,000 cash for land.</t>
  </si>
  <si>
    <t>Redmond purchased $1,250 of office supplies on account on April 5.</t>
  </si>
  <si>
    <t>On April 6, Redmond provided IT consulting services for a client and collected $12,000 cash.</t>
  </si>
  <si>
    <t>Redmond provided IT consulting services of $14,000 for clients on April  7.  The clients will pay Redmond in the future.</t>
  </si>
  <si>
    <t>Redmond paid cash expenses on April 10:  salaries of $8,000 and office rent of $5,000.</t>
  </si>
  <si>
    <t>On April 12, Redmond paid $750 on the accounts payable created in Transaction #3.</t>
  </si>
  <si>
    <t>Redmond collected $3,000 cash on April 14 from a client in transaction #5.</t>
  </si>
  <si>
    <t>On April 18, Redmond prepaid office rent of $15,000 for the months of May, June and July.</t>
  </si>
  <si>
    <t>Redmond paid $8,000 salaries to employees on April 20.</t>
  </si>
  <si>
    <t>On April 30, Redmond paid employee salaries of $8,000.</t>
  </si>
  <si>
    <t>Redmond meets with a client on April 30, who pays $22,000 in advance for consulting services to be performed during May and June.</t>
  </si>
  <si>
    <t>On April 30, Redmond performed consulting services for clients and received $16,000 in cash.</t>
  </si>
  <si>
    <t>Redmond purchased a building for $520,000 on April 25.  A note payable was issued for the entire amount.</t>
  </si>
  <si>
    <t>Net Income</t>
  </si>
  <si>
    <t>Total Liabilities</t>
  </si>
  <si>
    <t>Requirements:</t>
  </si>
  <si>
    <t>Excel Skills:</t>
  </si>
  <si>
    <t>On April 16, Ron Larson withdrew $2,500 cash.</t>
  </si>
  <si>
    <t>On April 26, Redmond received a contribution of furniture with a fair market value of $25,000 from Ron Larson.</t>
  </si>
  <si>
    <t>Larson, Capital</t>
  </si>
  <si>
    <t>Larson, Withdrawals</t>
  </si>
  <si>
    <t>OWNER'S EQUITY</t>
  </si>
  <si>
    <t>Statement of Owner's Equity</t>
  </si>
  <si>
    <t>Withdrawals</t>
  </si>
  <si>
    <t>Total Liabilities and Owner's Equity</t>
  </si>
  <si>
    <t>Owner's Equity</t>
  </si>
  <si>
    <t>Owner contributions</t>
  </si>
  <si>
    <t>Date</t>
  </si>
  <si>
    <t>Account and Explanation</t>
  </si>
  <si>
    <t xml:space="preserve">To record  $225,000 cash paid for for land.
</t>
  </si>
  <si>
    <t>To record purchase of $1,250 of office supplies on account.</t>
  </si>
  <si>
    <t>To record consulting services performed for $12,000 cash.</t>
  </si>
  <si>
    <t>To record cash expenses paid:  salaries of $8,000 and office rent of $5,000.</t>
  </si>
  <si>
    <t>To record $750 paid on the accounts payable created on April 5th.</t>
  </si>
  <si>
    <t>To record $3,000 cash collected on account from the April 7 transaction.</t>
  </si>
  <si>
    <t>To record $15,000 cash paid for office rent for the months of May, June and July.</t>
  </si>
  <si>
    <t>To record $8,000 salaries paid to to employees.</t>
  </si>
  <si>
    <t>To record a building purchased for $520,000.  A note payable was issued for the entire amount.</t>
  </si>
  <si>
    <t xml:space="preserve">To record $1,100 cell phone bill received April 28, to be paid in May.  </t>
  </si>
  <si>
    <t>To record $22,000 cash received for consulting services to be performed during May and June.</t>
  </si>
  <si>
    <t>Chart of Accounts</t>
  </si>
  <si>
    <t>Supplies Expense</t>
  </si>
  <si>
    <t>Interest Expense</t>
  </si>
  <si>
    <r>
      <t>b.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Indent the account name of the account to be credited using the indent button on the Home tab.  Click the Increase Indent button twice.</t>
    </r>
  </si>
  <si>
    <t>b.    Format the cells requiring dollar signs.  Number formatting is located on the Home tab.</t>
  </si>
  <si>
    <r>
      <t>c.</t>
    </r>
    <r>
      <rPr>
        <sz val="7"/>
        <color theme="1"/>
        <rFont val="Calibri"/>
        <family val="2"/>
        <scheme val="minor"/>
      </rPr>
      <t xml:space="preserve">     </t>
    </r>
    <r>
      <rPr>
        <sz val="10"/>
        <color theme="1"/>
        <rFont val="Calibri"/>
        <family val="2"/>
        <scheme val="minor"/>
      </rPr>
      <t>Format the cells requiring a single underline and cells requiring double underlines.  The borders tool is found on the Home tab.  It looks like a window pane.  Click the down arrow for different border selections.</t>
    </r>
  </si>
  <si>
    <r>
      <t>1.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Enter numbers or text into cells.</t>
    </r>
  </si>
  <si>
    <r>
      <t>2.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Select the number format (dollar signs).</t>
    </r>
  </si>
  <si>
    <t xml:space="preserve">Redmond Company </t>
  </si>
  <si>
    <t>Using Excel</t>
  </si>
  <si>
    <t>Chapter 2</t>
  </si>
  <si>
    <t>Account Title</t>
  </si>
  <si>
    <t>Debit</t>
  </si>
  <si>
    <t>Credit</t>
  </si>
  <si>
    <t>To record $2,500 cash withdrawn.</t>
  </si>
  <si>
    <t xml:space="preserve">1.      Use Excel to journalize the transactions. Use the blue shaded areas for inputs. </t>
  </si>
  <si>
    <t>To record capital issued in exchange for $650,000 cash received from Ron Larson.</t>
  </si>
  <si>
    <r>
      <t>a.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To record the account name in the journal, click in the Account and Explanation column.  A drop down arrow will appear to the right.  Click the arrow and select an account from the chart of accounts.</t>
    </r>
  </si>
  <si>
    <t>2.      Post the journal entries to the T-accounts.   Use the blue shaded areas for inputs.</t>
  </si>
  <si>
    <t>b.      Total debits should equal total credits.  The debit-credit balance check appears in the top right-hand corner of the T-account worksheet.</t>
  </si>
  <si>
    <r>
      <t>a.</t>
    </r>
    <r>
      <rPr>
        <sz val="7"/>
        <color theme="1"/>
        <rFont val="Calibri"/>
        <family val="2"/>
        <scheme val="minor"/>
      </rPr>
      <t xml:space="preserve">      </t>
    </r>
    <r>
      <rPr>
        <sz val="10"/>
        <color theme="1"/>
        <rFont val="Calibri"/>
        <family val="2"/>
        <scheme val="minor"/>
      </rPr>
      <t>Fill in the blue shaded areas using a formula that references the account balances in the trial balance or a financial statement.</t>
    </r>
  </si>
  <si>
    <r>
      <t>3.</t>
    </r>
    <r>
      <rPr>
        <sz val="7"/>
        <color theme="1"/>
        <rFont val="Calibri"/>
        <family val="2"/>
        <scheme val="minor"/>
      </rPr>
      <t xml:space="preserve">     </t>
    </r>
    <r>
      <rPr>
        <sz val="12"/>
        <color theme="1"/>
        <rFont val="Calibri"/>
        <family val="2"/>
        <scheme val="minor"/>
      </rPr>
      <t>Select the border (single underline, double underline).</t>
    </r>
  </si>
  <si>
    <t>To record consulting services performed of $14,000.  The clients will pay Redmond in the future.</t>
  </si>
  <si>
    <t>To record a contribution of furniture with a fair market value of $25,000 from Ron Larson, who received capital in exchange.</t>
  </si>
  <si>
    <t>REDMOND COMPANY</t>
  </si>
  <si>
    <t>Redmond received a cell phone bill for $1,100, on April 28, and will pay this amount in May. Use Utilities Payable.</t>
  </si>
  <si>
    <t>a.      For each journal entry, post the amount on the correct side of the T-account.  (The T-account totals will be calculated automatically.)</t>
  </si>
  <si>
    <t>4.     Use Excel to prepare the Income Statement, Statement of Owner's Equity, and Balance Sheet.</t>
  </si>
  <si>
    <t xml:space="preserve">3.      Prepare the income statement, statement of owner's equity, and balance sheet for the company using the trial balance.  Each financial statement appears on a separate worksheet tab.  </t>
  </si>
  <si>
    <t>Using Excel to journalize and post transactions, and to create financial statements</t>
  </si>
  <si>
    <t>Redmond Company started operations on April 1, 2024. Seventeen transactions occurred during April. Financial statements are prepared at the end of the month.</t>
  </si>
  <si>
    <t>Transactions for April 2024</t>
  </si>
  <si>
    <t>On April 1, 2024, Redmond Company, an information technology (IT) consulting company, received $650,000 cash from the owner, Ron Larson.</t>
  </si>
  <si>
    <t>Month Ended April 30, 2024</t>
  </si>
  <si>
    <t>Larson, Capital, April 1, 2024</t>
  </si>
  <si>
    <t>Larson, Capital, April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</si>
</sst>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&quot;$&quot;* #,##0_);_(&quot;$&quot;* \(#,##0\);_(&quot;$&quot;\ \ \ * &quot;0&quot;_);_(@_)"/>
    <numFmt numFmtId="167" formatCode="[$-409]mmmm\ d\,\ yyyy;@"/>
    <numFmt numFmtId="168" formatCode="mmm\ dd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.5"/>
      <color rgb="FF22222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0" xfId="0" quotePrefix="1"/>
    <xf numFmtId="0" fontId="0" fillId="0" borderId="0" xfId="0" applyBorder="1" applyAlignment="1">
      <alignment horizontal="centerContinuous"/>
    </xf>
    <xf numFmtId="3" fontId="0" fillId="0" borderId="0" xfId="0" applyNumberFormat="1"/>
    <xf numFmtId="3" fontId="0" fillId="0" borderId="6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0" xfId="0" applyNumberFormat="1" applyFill="1" applyBorder="1"/>
    <xf numFmtId="3" fontId="0" fillId="2" borderId="6" xfId="0" applyNumberFormat="1" applyFill="1" applyBorder="1"/>
    <xf numFmtId="3" fontId="0" fillId="0" borderId="0" xfId="0" applyNumberFormat="1" applyBorder="1"/>
    <xf numFmtId="0" fontId="0" fillId="2" borderId="6" xfId="0" applyFill="1" applyBorder="1" applyAlignment="1">
      <alignment horizontal="centerContinuous"/>
    </xf>
    <xf numFmtId="0" fontId="0" fillId="2" borderId="6" xfId="0" applyFill="1" applyBorder="1" applyAlignment="1">
      <alignment horizontal="left" indent="2"/>
    </xf>
    <xf numFmtId="164" fontId="0" fillId="2" borderId="6" xfId="2" applyNumberFormat="1" applyFont="1" applyFill="1" applyBorder="1"/>
    <xf numFmtId="165" fontId="0" fillId="2" borderId="6" xfId="1" applyNumberFormat="1" applyFont="1" applyFill="1" applyBorder="1"/>
    <xf numFmtId="0" fontId="0" fillId="0" borderId="0" xfId="0" applyAlignment="1">
      <alignment horizontal="left" indent="4"/>
    </xf>
    <xf numFmtId="165" fontId="0" fillId="0" borderId="0" xfId="1" applyNumberFormat="1" applyFont="1"/>
    <xf numFmtId="0" fontId="0" fillId="2" borderId="6" xfId="0" applyFill="1" applyBorder="1"/>
    <xf numFmtId="0" fontId="0" fillId="2" borderId="6" xfId="0" applyFill="1" applyBorder="1" applyAlignment="1">
      <alignment horizontal="left"/>
    </xf>
    <xf numFmtId="165" fontId="0" fillId="0" borderId="1" xfId="1" applyNumberFormat="1" applyFont="1" applyBorder="1"/>
    <xf numFmtId="164" fontId="0" fillId="0" borderId="0" xfId="2" applyNumberFormat="1" applyFont="1"/>
    <xf numFmtId="0" fontId="0" fillId="0" borderId="0" xfId="0" applyAlignment="1">
      <alignment horizontal="left" indent="2"/>
    </xf>
    <xf numFmtId="165" fontId="0" fillId="0" borderId="0" xfId="1" applyNumberFormat="1" applyFont="1" applyFill="1" applyBorder="1"/>
    <xf numFmtId="0" fontId="0" fillId="0" borderId="0" xfId="0" applyBorder="1" applyAlignment="1">
      <alignment horizontal="left" indent="2"/>
    </xf>
    <xf numFmtId="0" fontId="0" fillId="0" borderId="0" xfId="0" applyBorder="1" applyAlignment="1">
      <alignment horizontal="left" indent="4"/>
    </xf>
    <xf numFmtId="0" fontId="0" fillId="0" borderId="0" xfId="0" applyFont="1"/>
    <xf numFmtId="0" fontId="0" fillId="0" borderId="0" xfId="0" quotePrefix="1" applyFont="1"/>
    <xf numFmtId="0" fontId="2" fillId="0" borderId="0" xfId="0" applyFon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2" fillId="0" borderId="0" xfId="0" applyFont="1" applyFill="1" applyBorder="1" applyAlignment="1">
      <alignment horizontal="centerContinuous"/>
    </xf>
    <xf numFmtId="0" fontId="0" fillId="0" borderId="0" xfId="0" applyFill="1" applyBorder="1" applyAlignment="1">
      <alignment horizontal="centerContinuous"/>
    </xf>
    <xf numFmtId="0" fontId="0" fillId="0" borderId="0" xfId="0" applyFill="1" applyBorder="1"/>
    <xf numFmtId="0" fontId="2" fillId="0" borderId="6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 vertical="center"/>
    </xf>
    <xf numFmtId="165" fontId="0" fillId="2" borderId="6" xfId="1" applyNumberFormat="1" applyFont="1" applyFill="1" applyBorder="1" applyAlignment="1">
      <alignment horizontal="centerContinuous"/>
    </xf>
    <xf numFmtId="165" fontId="5" fillId="2" borderId="6" xfId="1" applyNumberFormat="1" applyFont="1" applyFill="1" applyBorder="1" applyAlignment="1">
      <alignment horizontal="center"/>
    </xf>
    <xf numFmtId="3" fontId="0" fillId="2" borderId="6" xfId="0" applyNumberFormat="1" applyFill="1" applyBorder="1" applyAlignment="1">
      <alignment horizontal="left" indent="2"/>
    </xf>
    <xf numFmtId="0" fontId="0" fillId="0" borderId="0" xfId="0" applyFill="1"/>
    <xf numFmtId="164" fontId="0" fillId="0" borderId="0" xfId="2" applyNumberFormat="1" applyFont="1" applyFill="1" applyBorder="1"/>
    <xf numFmtId="164" fontId="0" fillId="0" borderId="0" xfId="0" applyNumberFormat="1"/>
    <xf numFmtId="165" fontId="0" fillId="0" borderId="0" xfId="0" applyNumberFormat="1"/>
    <xf numFmtId="166" fontId="0" fillId="2" borderId="6" xfId="2" applyNumberFormat="1" applyFont="1" applyFill="1" applyBorder="1"/>
    <xf numFmtId="0" fontId="10" fillId="0" borderId="0" xfId="0" applyFont="1" applyFill="1" applyBorder="1"/>
    <xf numFmtId="165" fontId="10" fillId="0" borderId="0" xfId="1" applyNumberFormat="1" applyFont="1" applyFill="1" applyBorder="1"/>
    <xf numFmtId="165" fontId="11" fillId="0" borderId="0" xfId="1" applyNumberFormat="1" applyFont="1" applyFill="1" applyBorder="1" applyAlignment="1">
      <alignment horizontal="right"/>
    </xf>
    <xf numFmtId="0" fontId="12" fillId="0" borderId="0" xfId="0" applyFont="1" applyFill="1" applyBorder="1"/>
    <xf numFmtId="0" fontId="13" fillId="0" borderId="0" xfId="0" applyFont="1" applyFill="1" applyBorder="1"/>
    <xf numFmtId="165" fontId="12" fillId="0" borderId="0" xfId="1" applyNumberFormat="1" applyFont="1" applyFill="1" applyBorder="1"/>
    <xf numFmtId="0" fontId="14" fillId="0" borderId="6" xfId="0" applyFont="1" applyFill="1" applyBorder="1" applyAlignment="1">
      <alignment horizontal="center"/>
    </xf>
    <xf numFmtId="165" fontId="14" fillId="0" borderId="6" xfId="1" applyNumberFormat="1" applyFont="1" applyFill="1" applyBorder="1" applyAlignment="1">
      <alignment horizontal="center"/>
    </xf>
    <xf numFmtId="0" fontId="10" fillId="3" borderId="6" xfId="0" applyFont="1" applyFill="1" applyBorder="1"/>
    <xf numFmtId="165" fontId="10" fillId="3" borderId="6" xfId="1" applyNumberFormat="1" applyFont="1" applyFill="1" applyBorder="1"/>
    <xf numFmtId="0" fontId="10" fillId="0" borderId="6" xfId="0" applyFont="1" applyFill="1" applyBorder="1"/>
    <xf numFmtId="0" fontId="10" fillId="3" borderId="6" xfId="0" applyFont="1" applyFill="1" applyBorder="1" applyAlignment="1">
      <alignment horizontal="left" indent="2"/>
    </xf>
    <xf numFmtId="0" fontId="15" fillId="0" borderId="6" xfId="0" applyFont="1" applyFill="1" applyBorder="1" applyAlignment="1">
      <alignment wrapText="1"/>
    </xf>
    <xf numFmtId="165" fontId="10" fillId="0" borderId="6" xfId="1" applyNumberFormat="1" applyFont="1" applyFill="1" applyBorder="1"/>
    <xf numFmtId="0" fontId="8" fillId="0" borderId="0" xfId="0" applyFont="1" applyFill="1"/>
    <xf numFmtId="0" fontId="2" fillId="0" borderId="0" xfId="0" applyFont="1"/>
    <xf numFmtId="0" fontId="9" fillId="0" borderId="0" xfId="3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wrapText="1" indent="7"/>
    </xf>
    <xf numFmtId="0" fontId="17" fillId="0" borderId="0" xfId="0" applyFont="1" applyAlignment="1">
      <alignment horizontal="left" vertical="center" indent="9"/>
    </xf>
    <xf numFmtId="0" fontId="0" fillId="0" borderId="0" xfId="0" applyFont="1" applyAlignment="1">
      <alignment horizontal="left" vertical="center" indent="9"/>
    </xf>
    <xf numFmtId="0" fontId="8" fillId="0" borderId="0" xfId="0" applyFont="1" applyAlignment="1">
      <alignment horizontal="left" vertical="center" indent="9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2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8" fontId="10" fillId="2" borderId="6" xfId="0" applyNumberFormat="1" applyFont="1" applyFill="1" applyBorder="1"/>
    <xf numFmtId="0" fontId="15" fillId="2" borderId="6" xfId="0" applyFont="1" applyFill="1" applyBorder="1" applyAlignment="1">
      <alignment wrapText="1"/>
    </xf>
    <xf numFmtId="0" fontId="10" fillId="2" borderId="6" xfId="0" applyFont="1" applyFill="1" applyBorder="1"/>
    <xf numFmtId="0" fontId="2" fillId="0" borderId="0" xfId="0" applyFont="1" applyAlignment="1">
      <alignment vertical="center"/>
    </xf>
    <xf numFmtId="164" fontId="2" fillId="0" borderId="8" xfId="2" applyNumberFormat="1" applyFont="1" applyBorder="1"/>
    <xf numFmtId="3" fontId="2" fillId="0" borderId="8" xfId="0" applyNumberFormat="1" applyFont="1" applyBorder="1"/>
    <xf numFmtId="164" fontId="2" fillId="0" borderId="8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2" borderId="5" xfId="0" applyNumberFormat="1" applyFill="1" applyBorder="1" applyAlignment="1">
      <alignment horizontal="center"/>
    </xf>
    <xf numFmtId="167" fontId="0" fillId="2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927100</xdr:colOff>
      <xdr:row>17</xdr:row>
      <xdr:rowOff>146050</xdr:rowOff>
    </xdr:from>
    <xdr:to>
      <xdr:col>0</xdr:col>
      <xdr:colOff>2959100</xdr:colOff>
      <xdr:row>17</xdr:row>
      <xdr:rowOff>850900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100" y="5715000"/>
          <a:ext cx="20320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10</xdr:row>
      <xdr:rowOff>120650</xdr:rowOff>
    </xdr:from>
    <xdr:to>
      <xdr:col>0</xdr:col>
      <xdr:colOff>2095500</xdr:colOff>
      <xdr:row>10</xdr:row>
      <xdr:rowOff>673100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759200"/>
          <a:ext cx="4445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946150</xdr:colOff>
      <xdr:row>19</xdr:row>
      <xdr:rowOff>82550</xdr:rowOff>
    </xdr:from>
    <xdr:to>
      <xdr:col>0</xdr:col>
      <xdr:colOff>3333750</xdr:colOff>
      <xdr:row>19</xdr:row>
      <xdr:rowOff>723900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150" y="6832600"/>
          <a:ext cx="2387600" cy="64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7</xdr:row>
      <xdr:rowOff>406400</xdr:rowOff>
    </xdr:from>
    <xdr:to>
      <xdr:col>0</xdr:col>
      <xdr:colOff>4953000</xdr:colOff>
      <xdr:row>8</xdr:row>
      <xdr:rowOff>1663700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C208929-3893-4B5A-9FBB-21FF8AC396F6}"/>
            </a:ext>
          </a:extLst>
        </xdr:cNvPr>
        <xdr:cNvPicPr/>
      </xdr:nvPicPr>
      <xdr:blipFill rotWithShape="1">
        <a:blip xmlns:r="http://schemas.openxmlformats.org/officeDocument/2006/relationships" r:embed="rId4"/>
        <a:srcRect t="50332" r="41239" b="21558"/>
        <a:stretch/>
      </xdr:blipFill>
      <xdr:spPr bwMode="auto">
        <a:xfrm>
          <a:off x="38100" y="1695450"/>
          <a:ext cx="4914900" cy="17843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ane/Documents/Horngren/September%20edits/6th%20edition%20edits/Chapter%202/horngrens_fin-mgr6_excel-solution_ch02_SeptEdi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hart of Accounts"/>
      <sheetName val="Transactions"/>
      <sheetName val="Journal Entries"/>
      <sheetName val="Journal Entries Solution"/>
      <sheetName val="T-Accounts"/>
      <sheetName val="T-Accounts Solution"/>
      <sheetName val="Trial Balance "/>
      <sheetName val="Trial Balance Solution"/>
      <sheetName val="Income Statement "/>
      <sheetName val="Income Statement Solution"/>
      <sheetName val="Statement of RE"/>
      <sheetName val="Statement of RE Solution "/>
      <sheetName val="Balance Sheet"/>
      <sheetName val="Balance Sheet Solution "/>
    </sheetNames>
    <sheetDataSet>
      <sheetData sheetId="0" refreshError="1"/>
      <sheetData sheetId="1">
        <row r="4">
          <cell r="B4" t="str">
            <v>Cash</v>
          </cell>
        </row>
        <row r="5">
          <cell r="B5" t="str">
            <v>Accounts Receivable</v>
          </cell>
        </row>
        <row r="6">
          <cell r="B6" t="str">
            <v>Office Supplies</v>
          </cell>
        </row>
        <row r="7">
          <cell r="B7" t="str">
            <v>Prepaid Rent</v>
          </cell>
        </row>
        <row r="8">
          <cell r="B8" t="str">
            <v>Building</v>
          </cell>
        </row>
        <row r="9">
          <cell r="B9" t="str">
            <v>Furniture</v>
          </cell>
        </row>
        <row r="10">
          <cell r="B10" t="str">
            <v>Land</v>
          </cell>
        </row>
        <row r="11">
          <cell r="B11" t="str">
            <v>Accounts Payable</v>
          </cell>
        </row>
        <row r="12">
          <cell r="B12" t="str">
            <v>Utilities Payable</v>
          </cell>
        </row>
        <row r="13">
          <cell r="B13" t="str">
            <v>Unearned Revenue</v>
          </cell>
        </row>
        <row r="14">
          <cell r="B14" t="str">
            <v>Notes Payable</v>
          </cell>
        </row>
        <row r="15">
          <cell r="B15" t="str">
            <v>Common Stock</v>
          </cell>
        </row>
        <row r="16">
          <cell r="B16" t="str">
            <v>Dividends</v>
          </cell>
        </row>
        <row r="17">
          <cell r="B17" t="str">
            <v>Service Revenue</v>
          </cell>
        </row>
        <row r="18">
          <cell r="B18" t="str">
            <v>Rent Expense</v>
          </cell>
        </row>
        <row r="19">
          <cell r="B19" t="str">
            <v>Salaries Expense</v>
          </cell>
        </row>
        <row r="20">
          <cell r="B20" t="str">
            <v>Supplies Expense</v>
          </cell>
        </row>
        <row r="21">
          <cell r="B21" t="str">
            <v>Utilities Expense</v>
          </cell>
        </row>
        <row r="22">
          <cell r="B22" t="str">
            <v>Interest Expense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2"/>
  <sheetViews>
    <sheetView topLeftCell="A12" zoomScaleNormal="100" workbookViewId="0">
      <selection activeCell="A4" sqref="A4"/>
    </sheetView>
  </sheetViews>
  <sheetFormatPr defaultRowHeight="14.25" x14ac:dyDescent="0.45"/>
  <cols>
    <col min="1" max="1" width="150.59765625" customWidth="1"/>
  </cols>
  <sheetData>
    <row r="1" spans="1:1" x14ac:dyDescent="0.45">
      <c r="A1" s="89" t="s">
        <v>83</v>
      </c>
    </row>
    <row r="2" spans="1:1" x14ac:dyDescent="0.45">
      <c r="A2" s="85" t="s">
        <v>82</v>
      </c>
    </row>
    <row r="3" spans="1:1" x14ac:dyDescent="0.45">
      <c r="A3" s="85" t="s">
        <v>102</v>
      </c>
    </row>
    <row r="4" spans="1:1" x14ac:dyDescent="0.45">
      <c r="A4" s="71"/>
    </row>
    <row r="5" spans="1:1" x14ac:dyDescent="0.45">
      <c r="A5" s="72" t="s">
        <v>103</v>
      </c>
    </row>
    <row r="6" spans="1:1" x14ac:dyDescent="0.45">
      <c r="A6" s="73" t="s">
        <v>48</v>
      </c>
    </row>
    <row r="7" spans="1:1" x14ac:dyDescent="0.45">
      <c r="A7" s="74" t="s">
        <v>88</v>
      </c>
    </row>
    <row r="8" spans="1:1" ht="41.45" customHeight="1" x14ac:dyDescent="0.45">
      <c r="A8" s="75" t="s">
        <v>90</v>
      </c>
    </row>
    <row r="9" spans="1:1" ht="141" customHeight="1" x14ac:dyDescent="0.45">
      <c r="A9" s="28"/>
    </row>
    <row r="10" spans="1:1" x14ac:dyDescent="0.45">
      <c r="A10" s="76" t="s">
        <v>76</v>
      </c>
    </row>
    <row r="11" spans="1:1" ht="65.099999999999994" customHeight="1" x14ac:dyDescent="0.45">
      <c r="A11" s="28"/>
    </row>
    <row r="12" spans="1:1" x14ac:dyDescent="0.45">
      <c r="A12" s="74" t="s">
        <v>91</v>
      </c>
    </row>
    <row r="13" spans="1:1" x14ac:dyDescent="0.45">
      <c r="A13" s="76" t="s">
        <v>99</v>
      </c>
    </row>
    <row r="14" spans="1:1" x14ac:dyDescent="0.45">
      <c r="A14" s="76" t="s">
        <v>92</v>
      </c>
    </row>
    <row r="15" spans="1:1" x14ac:dyDescent="0.45">
      <c r="A15" s="74" t="s">
        <v>101</v>
      </c>
    </row>
    <row r="16" spans="1:1" x14ac:dyDescent="0.45">
      <c r="A16" s="76" t="s">
        <v>93</v>
      </c>
    </row>
    <row r="17" spans="1:1" x14ac:dyDescent="0.45">
      <c r="A17" s="76" t="s">
        <v>77</v>
      </c>
    </row>
    <row r="18" spans="1:1" ht="77.45" customHeight="1" x14ac:dyDescent="0.45">
      <c r="A18" s="77"/>
    </row>
    <row r="19" spans="1:1" ht="15.75" x14ac:dyDescent="0.45">
      <c r="A19" s="78" t="s">
        <v>78</v>
      </c>
    </row>
    <row r="20" spans="1:1" ht="62.45" customHeight="1" x14ac:dyDescent="0.45">
      <c r="A20" s="28"/>
    </row>
    <row r="21" spans="1:1" x14ac:dyDescent="0.45">
      <c r="A21" s="28"/>
    </row>
    <row r="22" spans="1:1" x14ac:dyDescent="0.45">
      <c r="A22" s="28"/>
    </row>
    <row r="23" spans="1:1" ht="15.75" x14ac:dyDescent="0.45">
      <c r="A23" s="79" t="s">
        <v>49</v>
      </c>
    </row>
    <row r="24" spans="1:1" ht="15.75" x14ac:dyDescent="0.45">
      <c r="A24" s="80" t="s">
        <v>79</v>
      </c>
    </row>
    <row r="25" spans="1:1" ht="15.75" x14ac:dyDescent="0.45">
      <c r="A25" s="80" t="s">
        <v>80</v>
      </c>
    </row>
    <row r="26" spans="1:1" ht="15.75" x14ac:dyDescent="0.45">
      <c r="A26" s="80" t="s">
        <v>94</v>
      </c>
    </row>
    <row r="27" spans="1:1" ht="15.75" x14ac:dyDescent="0.45">
      <c r="A27" s="80" t="s">
        <v>100</v>
      </c>
    </row>
    <row r="28" spans="1:1" ht="15.75" x14ac:dyDescent="0.45">
      <c r="A28" s="79"/>
    </row>
    <row r="29" spans="1:1" ht="15.75" x14ac:dyDescent="0.45">
      <c r="A29" s="81"/>
    </row>
    <row r="30" spans="1:1" x14ac:dyDescent="0.45">
      <c r="A30" s="82"/>
    </row>
    <row r="31" spans="1:1" x14ac:dyDescent="0.45">
      <c r="A31" s="83"/>
    </row>
    <row r="32" spans="1:1" x14ac:dyDescent="0.45">
      <c r="A32" s="8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2"/>
  <sheetViews>
    <sheetView zoomScale="115" zoomScaleNormal="115" workbookViewId="0">
      <selection activeCell="B15" sqref="B15"/>
    </sheetView>
  </sheetViews>
  <sheetFormatPr defaultRowHeight="14.25" x14ac:dyDescent="0.45"/>
  <cols>
    <col min="1" max="1" width="3.59765625" customWidth="1"/>
    <col min="2" max="2" width="42.1328125" customWidth="1"/>
  </cols>
  <sheetData>
    <row r="1" spans="2:2" x14ac:dyDescent="0.45">
      <c r="B1" s="70" t="s">
        <v>81</v>
      </c>
    </row>
    <row r="2" spans="2:2" x14ac:dyDescent="0.45">
      <c r="B2" s="70" t="s">
        <v>73</v>
      </c>
    </row>
    <row r="4" spans="2:2" x14ac:dyDescent="0.45">
      <c r="B4" s="50" t="s">
        <v>8</v>
      </c>
    </row>
    <row r="5" spans="2:2" x14ac:dyDescent="0.45">
      <c r="B5" s="50" t="s">
        <v>9</v>
      </c>
    </row>
    <row r="6" spans="2:2" x14ac:dyDescent="0.45">
      <c r="B6" s="50" t="s">
        <v>10</v>
      </c>
    </row>
    <row r="7" spans="2:2" x14ac:dyDescent="0.45">
      <c r="B7" s="50" t="s">
        <v>11</v>
      </c>
    </row>
    <row r="8" spans="2:2" x14ac:dyDescent="0.45">
      <c r="B8" s="50" t="s">
        <v>23</v>
      </c>
    </row>
    <row r="9" spans="2:2" x14ac:dyDescent="0.45">
      <c r="B9" s="50" t="s">
        <v>24</v>
      </c>
    </row>
    <row r="10" spans="2:2" x14ac:dyDescent="0.45">
      <c r="B10" s="50" t="s">
        <v>12</v>
      </c>
    </row>
    <row r="11" spans="2:2" x14ac:dyDescent="0.45">
      <c r="B11" s="50" t="s">
        <v>13</v>
      </c>
    </row>
    <row r="12" spans="2:2" x14ac:dyDescent="0.45">
      <c r="B12" s="50" t="s">
        <v>15</v>
      </c>
    </row>
    <row r="13" spans="2:2" x14ac:dyDescent="0.45">
      <c r="B13" s="50" t="s">
        <v>16</v>
      </c>
    </row>
    <row r="14" spans="2:2" x14ac:dyDescent="0.45">
      <c r="B14" s="50" t="s">
        <v>14</v>
      </c>
    </row>
    <row r="15" spans="2:2" x14ac:dyDescent="0.45">
      <c r="B15" s="50" t="s">
        <v>52</v>
      </c>
    </row>
    <row r="16" spans="2:2" x14ac:dyDescent="0.45">
      <c r="B16" s="50" t="s">
        <v>53</v>
      </c>
    </row>
    <row r="17" spans="2:2" x14ac:dyDescent="0.45">
      <c r="B17" s="50" t="s">
        <v>28</v>
      </c>
    </row>
    <row r="18" spans="2:2" x14ac:dyDescent="0.45">
      <c r="B18" s="50" t="s">
        <v>27</v>
      </c>
    </row>
    <row r="19" spans="2:2" x14ac:dyDescent="0.45">
      <c r="B19" s="50" t="s">
        <v>25</v>
      </c>
    </row>
    <row r="20" spans="2:2" x14ac:dyDescent="0.45">
      <c r="B20" s="50" t="s">
        <v>74</v>
      </c>
    </row>
    <row r="21" spans="2:2" x14ac:dyDescent="0.45">
      <c r="B21" s="50" t="s">
        <v>26</v>
      </c>
    </row>
    <row r="22" spans="2:2" x14ac:dyDescent="0.45">
      <c r="B22" s="50" t="s">
        <v>75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35"/>
  <sheetViews>
    <sheetView topLeftCell="A8" workbookViewId="0"/>
  </sheetViews>
  <sheetFormatPr defaultRowHeight="15.75" x14ac:dyDescent="0.5"/>
  <cols>
    <col min="1" max="1" width="3.59765625" style="44" customWidth="1"/>
    <col min="2" max="2" width="131.1328125" style="45" customWidth="1"/>
  </cols>
  <sheetData>
    <row r="1" spans="1:2" x14ac:dyDescent="0.5">
      <c r="A1" s="41"/>
      <c r="B1" s="42" t="s">
        <v>104</v>
      </c>
    </row>
    <row r="3" spans="1:2" x14ac:dyDescent="0.5">
      <c r="A3" s="46">
        <v>1</v>
      </c>
      <c r="B3" s="43" t="s">
        <v>105</v>
      </c>
    </row>
    <row r="5" spans="1:2" x14ac:dyDescent="0.5">
      <c r="A5" s="44">
        <v>2</v>
      </c>
      <c r="B5" s="45" t="s">
        <v>33</v>
      </c>
    </row>
    <row r="7" spans="1:2" x14ac:dyDescent="0.5">
      <c r="A7" s="44">
        <v>3</v>
      </c>
      <c r="B7" s="45" t="s">
        <v>34</v>
      </c>
    </row>
    <row r="9" spans="1:2" x14ac:dyDescent="0.5">
      <c r="A9" s="44">
        <v>4</v>
      </c>
      <c r="B9" s="45" t="s">
        <v>35</v>
      </c>
    </row>
    <row r="11" spans="1:2" x14ac:dyDescent="0.5">
      <c r="A11" s="44">
        <v>5</v>
      </c>
      <c r="B11" s="45" t="s">
        <v>36</v>
      </c>
    </row>
    <row r="13" spans="1:2" x14ac:dyDescent="0.5">
      <c r="A13" s="44">
        <v>6</v>
      </c>
      <c r="B13" s="45" t="s">
        <v>37</v>
      </c>
    </row>
    <row r="15" spans="1:2" x14ac:dyDescent="0.5">
      <c r="A15" s="44">
        <v>7</v>
      </c>
      <c r="B15" s="45" t="s">
        <v>38</v>
      </c>
    </row>
    <row r="17" spans="1:2" x14ac:dyDescent="0.5">
      <c r="A17" s="44">
        <v>8</v>
      </c>
      <c r="B17" s="45" t="s">
        <v>39</v>
      </c>
    </row>
    <row r="19" spans="1:2" x14ac:dyDescent="0.5">
      <c r="A19" s="44">
        <v>9</v>
      </c>
      <c r="B19" s="45" t="s">
        <v>50</v>
      </c>
    </row>
    <row r="21" spans="1:2" x14ac:dyDescent="0.5">
      <c r="A21" s="44">
        <v>10</v>
      </c>
      <c r="B21" s="45" t="s">
        <v>40</v>
      </c>
    </row>
    <row r="23" spans="1:2" x14ac:dyDescent="0.5">
      <c r="A23" s="44">
        <v>11</v>
      </c>
      <c r="B23" s="45" t="s">
        <v>41</v>
      </c>
    </row>
    <row r="25" spans="1:2" x14ac:dyDescent="0.5">
      <c r="A25" s="44">
        <v>12</v>
      </c>
      <c r="B25" s="45" t="s">
        <v>45</v>
      </c>
    </row>
    <row r="27" spans="1:2" x14ac:dyDescent="0.5">
      <c r="A27" s="44">
        <v>13</v>
      </c>
      <c r="B27" s="45" t="s">
        <v>51</v>
      </c>
    </row>
    <row r="29" spans="1:2" x14ac:dyDescent="0.5">
      <c r="A29" s="44">
        <v>14</v>
      </c>
      <c r="B29" s="45" t="s">
        <v>98</v>
      </c>
    </row>
    <row r="31" spans="1:2" x14ac:dyDescent="0.5">
      <c r="A31" s="44">
        <v>15</v>
      </c>
      <c r="B31" s="45" t="s">
        <v>42</v>
      </c>
    </row>
    <row r="33" spans="1:2" x14ac:dyDescent="0.5">
      <c r="A33" s="44">
        <v>16</v>
      </c>
      <c r="B33" s="45" t="s">
        <v>43</v>
      </c>
    </row>
    <row r="35" spans="1:2" x14ac:dyDescent="0.5">
      <c r="A35" s="44">
        <v>17</v>
      </c>
      <c r="B35" s="45" t="s">
        <v>44</v>
      </c>
    </row>
  </sheetData>
  <pageMargins left="0.7" right="0.7" top="0.75" bottom="0.75" header="0.3" footer="0.3"/>
  <pageSetup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2"/>
  <sheetViews>
    <sheetView topLeftCell="A47" workbookViewId="0">
      <selection activeCell="H54" sqref="H54"/>
    </sheetView>
  </sheetViews>
  <sheetFormatPr defaultRowHeight="14.25" x14ac:dyDescent="0.45"/>
  <cols>
    <col min="2" max="2" width="52.59765625" customWidth="1"/>
    <col min="3" max="4" width="16.59765625" customWidth="1"/>
  </cols>
  <sheetData>
    <row r="1" spans="1:4" x14ac:dyDescent="0.45">
      <c r="A1" s="55"/>
      <c r="B1" s="55"/>
      <c r="C1" s="56"/>
      <c r="D1" s="57"/>
    </row>
    <row r="2" spans="1:4" ht="18" x14ac:dyDescent="0.55000000000000004">
      <c r="A2" s="58"/>
      <c r="B2" s="59"/>
      <c r="C2" s="60"/>
      <c r="D2" s="60"/>
    </row>
    <row r="3" spans="1:4" ht="15.75" x14ac:dyDescent="0.5">
      <c r="A3" s="61" t="s">
        <v>60</v>
      </c>
      <c r="B3" s="61" t="s">
        <v>61</v>
      </c>
      <c r="C3" s="62" t="s">
        <v>2</v>
      </c>
      <c r="D3" s="62" t="s">
        <v>3</v>
      </c>
    </row>
    <row r="4" spans="1:4" x14ac:dyDescent="0.45">
      <c r="A4" s="86">
        <v>42461</v>
      </c>
      <c r="B4" s="63" t="s">
        <v>8</v>
      </c>
      <c r="C4" s="64">
        <v>650000</v>
      </c>
      <c r="D4" s="64"/>
    </row>
    <row r="5" spans="1:4" x14ac:dyDescent="0.45">
      <c r="A5" s="65"/>
      <c r="B5" s="66" t="s">
        <v>52</v>
      </c>
      <c r="C5" s="64"/>
      <c r="D5" s="64">
        <v>650000</v>
      </c>
    </row>
    <row r="6" spans="1:4" ht="30" customHeight="1" x14ac:dyDescent="0.45">
      <c r="A6" s="65"/>
      <c r="B6" s="87" t="s">
        <v>89</v>
      </c>
      <c r="C6" s="68"/>
      <c r="D6" s="68"/>
    </row>
    <row r="7" spans="1:4" x14ac:dyDescent="0.45">
      <c r="A7" s="65"/>
      <c r="B7" s="65"/>
      <c r="C7" s="68"/>
      <c r="D7" s="68"/>
    </row>
    <row r="8" spans="1:4" x14ac:dyDescent="0.45">
      <c r="A8" s="88">
        <v>3</v>
      </c>
      <c r="B8" s="63" t="s">
        <v>23</v>
      </c>
      <c r="C8" s="64">
        <v>225000</v>
      </c>
      <c r="D8" s="64"/>
    </row>
    <row r="9" spans="1:4" x14ac:dyDescent="0.45">
      <c r="A9" s="65"/>
      <c r="B9" s="66" t="s">
        <v>8</v>
      </c>
      <c r="C9" s="64"/>
      <c r="D9" s="64">
        <v>225000</v>
      </c>
    </row>
    <row r="10" spans="1:4" ht="28.5" x14ac:dyDescent="0.45">
      <c r="A10" s="65"/>
      <c r="B10" s="87" t="s">
        <v>62</v>
      </c>
      <c r="C10" s="68"/>
      <c r="D10" s="68"/>
    </row>
    <row r="11" spans="1:4" x14ac:dyDescent="0.45">
      <c r="A11" s="65"/>
      <c r="B11" s="65"/>
      <c r="C11" s="68"/>
      <c r="D11" s="68"/>
    </row>
    <row r="12" spans="1:4" x14ac:dyDescent="0.45">
      <c r="A12" s="88">
        <v>5</v>
      </c>
      <c r="B12" s="63" t="s">
        <v>10</v>
      </c>
      <c r="C12" s="64">
        <v>1250</v>
      </c>
      <c r="D12" s="64"/>
    </row>
    <row r="13" spans="1:4" x14ac:dyDescent="0.45">
      <c r="A13" s="65"/>
      <c r="B13" s="66" t="s">
        <v>13</v>
      </c>
      <c r="C13" s="64"/>
      <c r="D13" s="64">
        <v>1250</v>
      </c>
    </row>
    <row r="14" spans="1:4" x14ac:dyDescent="0.45">
      <c r="A14" s="65"/>
      <c r="B14" s="87" t="s">
        <v>63</v>
      </c>
      <c r="C14" s="68"/>
      <c r="D14" s="68"/>
    </row>
    <row r="15" spans="1:4" x14ac:dyDescent="0.45">
      <c r="A15" s="65"/>
      <c r="B15" s="65"/>
      <c r="C15" s="68"/>
      <c r="D15" s="68"/>
    </row>
    <row r="16" spans="1:4" x14ac:dyDescent="0.45">
      <c r="A16" s="88">
        <v>6</v>
      </c>
      <c r="B16" s="63" t="s">
        <v>8</v>
      </c>
      <c r="C16" s="64">
        <v>12000</v>
      </c>
      <c r="D16" s="64"/>
    </row>
    <row r="17" spans="1:4" x14ac:dyDescent="0.45">
      <c r="A17" s="65"/>
      <c r="B17" s="66" t="s">
        <v>28</v>
      </c>
      <c r="C17" s="64"/>
      <c r="D17" s="64">
        <v>12000</v>
      </c>
    </row>
    <row r="18" spans="1:4" x14ac:dyDescent="0.45">
      <c r="A18" s="55"/>
      <c r="B18" s="87" t="s">
        <v>64</v>
      </c>
      <c r="C18" s="68"/>
      <c r="D18" s="68"/>
    </row>
    <row r="19" spans="1:4" x14ac:dyDescent="0.45">
      <c r="A19" s="65"/>
      <c r="B19" s="65"/>
      <c r="C19" s="68"/>
      <c r="D19" s="68"/>
    </row>
    <row r="20" spans="1:4" x14ac:dyDescent="0.45">
      <c r="A20" s="88">
        <v>7</v>
      </c>
      <c r="B20" s="63" t="s">
        <v>9</v>
      </c>
      <c r="C20" s="64">
        <v>14000</v>
      </c>
      <c r="D20" s="64"/>
    </row>
    <row r="21" spans="1:4" x14ac:dyDescent="0.45">
      <c r="A21" s="65"/>
      <c r="B21" s="66" t="s">
        <v>28</v>
      </c>
      <c r="C21" s="64"/>
      <c r="D21" s="64">
        <v>14000</v>
      </c>
    </row>
    <row r="22" spans="1:4" ht="28.5" x14ac:dyDescent="0.45">
      <c r="A22" s="65"/>
      <c r="B22" s="87" t="s">
        <v>95</v>
      </c>
      <c r="C22" s="68"/>
      <c r="D22" s="68"/>
    </row>
    <row r="23" spans="1:4" x14ac:dyDescent="0.45">
      <c r="A23" s="65"/>
      <c r="B23" s="65"/>
      <c r="C23" s="68"/>
      <c r="D23" s="68"/>
    </row>
    <row r="24" spans="1:4" x14ac:dyDescent="0.45">
      <c r="A24" s="88">
        <v>10</v>
      </c>
      <c r="B24" s="63" t="s">
        <v>25</v>
      </c>
      <c r="C24" s="64">
        <v>8000</v>
      </c>
      <c r="D24" s="64"/>
    </row>
    <row r="25" spans="1:4" x14ac:dyDescent="0.45">
      <c r="A25" s="65"/>
      <c r="B25" s="63" t="s">
        <v>27</v>
      </c>
      <c r="C25" s="64">
        <v>5000</v>
      </c>
      <c r="D25" s="64"/>
    </row>
    <row r="26" spans="1:4" x14ac:dyDescent="0.45">
      <c r="A26" s="65"/>
      <c r="B26" s="66" t="s">
        <v>8</v>
      </c>
      <c r="C26" s="64"/>
      <c r="D26" s="64">
        <v>13000</v>
      </c>
    </row>
    <row r="27" spans="1:4" ht="28.5" x14ac:dyDescent="0.45">
      <c r="A27" s="65"/>
      <c r="B27" s="87" t="s">
        <v>65</v>
      </c>
      <c r="C27" s="68"/>
      <c r="D27" s="68"/>
    </row>
    <row r="28" spans="1:4" x14ac:dyDescent="0.45">
      <c r="A28" s="65"/>
      <c r="B28" s="65"/>
      <c r="C28" s="68"/>
      <c r="D28" s="68"/>
    </row>
    <row r="29" spans="1:4" x14ac:dyDescent="0.45">
      <c r="A29" s="88">
        <v>12</v>
      </c>
      <c r="B29" s="63" t="s">
        <v>13</v>
      </c>
      <c r="C29" s="64">
        <v>750</v>
      </c>
      <c r="D29" s="64"/>
    </row>
    <row r="30" spans="1:4" x14ac:dyDescent="0.45">
      <c r="A30" s="65"/>
      <c r="B30" s="66" t="s">
        <v>8</v>
      </c>
      <c r="C30" s="64"/>
      <c r="D30" s="64">
        <v>750</v>
      </c>
    </row>
    <row r="31" spans="1:4" ht="28.5" x14ac:dyDescent="0.45">
      <c r="A31" s="65"/>
      <c r="B31" s="87" t="s">
        <v>66</v>
      </c>
      <c r="C31" s="68"/>
      <c r="D31" s="68"/>
    </row>
    <row r="32" spans="1:4" x14ac:dyDescent="0.45">
      <c r="A32" s="65"/>
      <c r="B32" s="67"/>
      <c r="C32" s="68"/>
      <c r="D32" s="68"/>
    </row>
    <row r="33" spans="1:6" x14ac:dyDescent="0.45">
      <c r="A33" s="88">
        <v>14</v>
      </c>
      <c r="B33" s="63" t="s">
        <v>8</v>
      </c>
      <c r="C33" s="64">
        <v>3000</v>
      </c>
      <c r="D33" s="64"/>
    </row>
    <row r="34" spans="1:6" x14ac:dyDescent="0.45">
      <c r="A34" s="65"/>
      <c r="B34" s="66" t="s">
        <v>9</v>
      </c>
      <c r="C34" s="64"/>
      <c r="D34" s="64">
        <v>3000</v>
      </c>
    </row>
    <row r="35" spans="1:6" s="50" customFormat="1" ht="28.9" x14ac:dyDescent="0.5">
      <c r="A35" s="65"/>
      <c r="B35" s="87" t="s">
        <v>67</v>
      </c>
      <c r="C35" s="68"/>
      <c r="D35" s="68"/>
      <c r="F35" s="69"/>
    </row>
    <row r="36" spans="1:6" x14ac:dyDescent="0.45">
      <c r="A36" s="65"/>
      <c r="B36" s="67"/>
      <c r="C36" s="68"/>
      <c r="D36" s="68"/>
    </row>
    <row r="37" spans="1:6" x14ac:dyDescent="0.45">
      <c r="A37" s="88">
        <v>16</v>
      </c>
      <c r="B37" s="63" t="s">
        <v>53</v>
      </c>
      <c r="C37" s="64">
        <v>2500</v>
      </c>
      <c r="D37" s="64"/>
    </row>
    <row r="38" spans="1:6" x14ac:dyDescent="0.45">
      <c r="A38" s="65"/>
      <c r="B38" s="66" t="s">
        <v>8</v>
      </c>
      <c r="C38" s="64"/>
      <c r="D38" s="64">
        <v>2500</v>
      </c>
    </row>
    <row r="39" spans="1:6" s="50" customFormat="1" x14ac:dyDescent="0.45">
      <c r="A39" s="65"/>
      <c r="B39" s="87" t="s">
        <v>87</v>
      </c>
      <c r="C39" s="68"/>
      <c r="D39" s="68"/>
    </row>
    <row r="40" spans="1:6" x14ac:dyDescent="0.45">
      <c r="A40" s="65"/>
      <c r="B40" s="67"/>
      <c r="C40" s="68"/>
      <c r="D40" s="68"/>
    </row>
    <row r="41" spans="1:6" x14ac:dyDescent="0.45">
      <c r="A41" s="88">
        <v>18</v>
      </c>
      <c r="B41" s="63" t="s">
        <v>11</v>
      </c>
      <c r="C41" s="64">
        <v>15000</v>
      </c>
      <c r="D41" s="64"/>
    </row>
    <row r="42" spans="1:6" x14ac:dyDescent="0.45">
      <c r="A42" s="65"/>
      <c r="B42" s="66" t="s">
        <v>8</v>
      </c>
      <c r="C42" s="64"/>
      <c r="D42" s="64">
        <v>15000</v>
      </c>
    </row>
    <row r="43" spans="1:6" s="50" customFormat="1" ht="28.5" x14ac:dyDescent="0.45">
      <c r="A43" s="65"/>
      <c r="B43" s="87" t="s">
        <v>68</v>
      </c>
      <c r="C43" s="68"/>
      <c r="D43" s="68"/>
    </row>
    <row r="44" spans="1:6" x14ac:dyDescent="0.45">
      <c r="A44" s="65"/>
      <c r="B44" s="67"/>
      <c r="C44" s="68"/>
      <c r="D44" s="68"/>
    </row>
    <row r="45" spans="1:6" x14ac:dyDescent="0.45">
      <c r="A45" s="88">
        <v>20</v>
      </c>
      <c r="B45" s="63" t="s">
        <v>25</v>
      </c>
      <c r="C45" s="64">
        <v>8000</v>
      </c>
      <c r="D45" s="64"/>
    </row>
    <row r="46" spans="1:6" x14ac:dyDescent="0.45">
      <c r="A46" s="65"/>
      <c r="B46" s="66" t="s">
        <v>8</v>
      </c>
      <c r="C46" s="64"/>
      <c r="D46" s="64">
        <v>8000</v>
      </c>
    </row>
    <row r="47" spans="1:6" s="50" customFormat="1" x14ac:dyDescent="0.45">
      <c r="A47" s="65"/>
      <c r="B47" s="87" t="s">
        <v>69</v>
      </c>
      <c r="C47" s="68"/>
      <c r="D47" s="68"/>
    </row>
    <row r="48" spans="1:6" x14ac:dyDescent="0.45">
      <c r="A48" s="65"/>
      <c r="B48" s="67"/>
      <c r="C48" s="68"/>
      <c r="D48" s="68"/>
    </row>
    <row r="49" spans="1:4" x14ac:dyDescent="0.45">
      <c r="A49" s="88">
        <v>25</v>
      </c>
      <c r="B49" s="63" t="s">
        <v>24</v>
      </c>
      <c r="C49" s="64">
        <v>520000</v>
      </c>
      <c r="D49" s="64"/>
    </row>
    <row r="50" spans="1:4" x14ac:dyDescent="0.45">
      <c r="A50" s="65"/>
      <c r="B50" s="66" t="s">
        <v>14</v>
      </c>
      <c r="C50" s="64"/>
      <c r="D50" s="64">
        <v>520000</v>
      </c>
    </row>
    <row r="51" spans="1:4" s="50" customFormat="1" ht="28.5" x14ac:dyDescent="0.45">
      <c r="A51" s="65"/>
      <c r="B51" s="87" t="s">
        <v>70</v>
      </c>
      <c r="C51" s="68"/>
      <c r="D51" s="68"/>
    </row>
    <row r="52" spans="1:4" x14ac:dyDescent="0.45">
      <c r="A52" s="65"/>
      <c r="B52" s="67"/>
      <c r="C52" s="68"/>
      <c r="D52" s="68"/>
    </row>
    <row r="53" spans="1:4" x14ac:dyDescent="0.45">
      <c r="A53" s="88">
        <v>26</v>
      </c>
      <c r="B53" s="63" t="s">
        <v>12</v>
      </c>
      <c r="C53" s="64">
        <v>25000</v>
      </c>
      <c r="D53" s="64"/>
    </row>
    <row r="54" spans="1:4" x14ac:dyDescent="0.45">
      <c r="A54" s="65"/>
      <c r="B54" s="66" t="s">
        <v>52</v>
      </c>
      <c r="C54" s="64"/>
      <c r="D54" s="64">
        <v>25000</v>
      </c>
    </row>
    <row r="55" spans="1:4" ht="28.5" x14ac:dyDescent="0.45">
      <c r="A55" s="65"/>
      <c r="B55" s="87" t="s">
        <v>96</v>
      </c>
      <c r="C55" s="68"/>
      <c r="D55" s="68"/>
    </row>
    <row r="56" spans="1:4" x14ac:dyDescent="0.45">
      <c r="A56" s="65"/>
      <c r="B56" s="67"/>
      <c r="C56" s="68"/>
      <c r="D56" s="68"/>
    </row>
    <row r="57" spans="1:4" x14ac:dyDescent="0.45">
      <c r="A57" s="88">
        <v>28</v>
      </c>
      <c r="B57" s="63" t="s">
        <v>26</v>
      </c>
      <c r="C57" s="64">
        <v>1100</v>
      </c>
      <c r="D57" s="64"/>
    </row>
    <row r="58" spans="1:4" x14ac:dyDescent="0.45">
      <c r="A58" s="65"/>
      <c r="B58" s="66" t="s">
        <v>15</v>
      </c>
      <c r="C58" s="64"/>
      <c r="D58" s="64">
        <v>1100</v>
      </c>
    </row>
    <row r="59" spans="1:4" ht="28.5" x14ac:dyDescent="0.45">
      <c r="A59" s="65"/>
      <c r="B59" s="87" t="s">
        <v>71</v>
      </c>
      <c r="C59" s="68"/>
      <c r="D59" s="68"/>
    </row>
    <row r="60" spans="1:4" x14ac:dyDescent="0.45">
      <c r="A60" s="65"/>
      <c r="B60" s="67"/>
      <c r="C60" s="68"/>
      <c r="D60" s="68"/>
    </row>
    <row r="61" spans="1:4" x14ac:dyDescent="0.45">
      <c r="A61" s="88">
        <v>30</v>
      </c>
      <c r="B61" s="63" t="s">
        <v>25</v>
      </c>
      <c r="C61" s="64">
        <v>8000</v>
      </c>
      <c r="D61" s="64"/>
    </row>
    <row r="62" spans="1:4" x14ac:dyDescent="0.45">
      <c r="A62" s="65"/>
      <c r="B62" s="66" t="s">
        <v>8</v>
      </c>
      <c r="C62" s="64"/>
      <c r="D62" s="64">
        <v>8000</v>
      </c>
    </row>
    <row r="63" spans="1:4" x14ac:dyDescent="0.45">
      <c r="A63" s="65"/>
      <c r="B63" s="87" t="s">
        <v>69</v>
      </c>
      <c r="C63" s="68"/>
      <c r="D63" s="68"/>
    </row>
    <row r="64" spans="1:4" x14ac:dyDescent="0.45">
      <c r="A64" s="65"/>
      <c r="B64" s="67"/>
      <c r="C64" s="68"/>
      <c r="D64" s="68"/>
    </row>
    <row r="65" spans="1:4" x14ac:dyDescent="0.45">
      <c r="A65" s="88">
        <v>30</v>
      </c>
      <c r="B65" s="63" t="s">
        <v>8</v>
      </c>
      <c r="C65" s="64">
        <v>22000</v>
      </c>
      <c r="D65" s="64"/>
    </row>
    <row r="66" spans="1:4" x14ac:dyDescent="0.45">
      <c r="A66" s="65"/>
      <c r="B66" s="66" t="s">
        <v>16</v>
      </c>
      <c r="C66" s="64"/>
      <c r="D66" s="64">
        <v>22000</v>
      </c>
    </row>
    <row r="67" spans="1:4" ht="28.5" x14ac:dyDescent="0.45">
      <c r="A67" s="65"/>
      <c r="B67" s="87" t="s">
        <v>72</v>
      </c>
      <c r="C67" s="68"/>
      <c r="D67" s="68"/>
    </row>
    <row r="68" spans="1:4" x14ac:dyDescent="0.45">
      <c r="A68" s="65"/>
      <c r="B68" s="67"/>
      <c r="C68" s="68"/>
      <c r="D68" s="68"/>
    </row>
    <row r="69" spans="1:4" x14ac:dyDescent="0.45">
      <c r="A69" s="88">
        <v>30</v>
      </c>
      <c r="B69" s="63" t="s">
        <v>8</v>
      </c>
      <c r="C69" s="64">
        <v>16000</v>
      </c>
      <c r="D69" s="64"/>
    </row>
    <row r="70" spans="1:4" x14ac:dyDescent="0.45">
      <c r="A70" s="65"/>
      <c r="B70" s="66" t="s">
        <v>28</v>
      </c>
      <c r="C70" s="64"/>
      <c r="D70" s="64">
        <v>16000</v>
      </c>
    </row>
    <row r="71" spans="1:4" ht="28.5" x14ac:dyDescent="0.45">
      <c r="A71" s="65"/>
      <c r="B71" s="87" t="s">
        <v>44</v>
      </c>
      <c r="C71" s="68"/>
      <c r="D71" s="68"/>
    </row>
    <row r="72" spans="1:4" x14ac:dyDescent="0.45">
      <c r="A72" s="65"/>
      <c r="B72" s="67"/>
      <c r="C72" s="68"/>
      <c r="D72" s="68"/>
    </row>
  </sheetData>
  <dataValidations count="1">
    <dataValidation type="list" allowBlank="1" showInputMessage="1" showErrorMessage="1" sqref="B4:B5 B8:B9 B12:B13 B16:B17 B20:B21 B24:B26 B29:B30 B53:B54 B33:B34 B37:B38 B49:B50 B41:B42 B45:B46 B57:B58 B61:B62 B65:B66 B69:B70" xr:uid="{00000000-0002-0000-0300-000000000000}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U52"/>
  <sheetViews>
    <sheetView workbookViewId="0">
      <selection activeCell="F37" sqref="F37"/>
    </sheetView>
  </sheetViews>
  <sheetFormatPr defaultRowHeight="14.25" x14ac:dyDescent="0.45"/>
  <cols>
    <col min="1" max="1" width="3.73046875" customWidth="1"/>
    <col min="2" max="2" width="11.1328125" bestFit="1" customWidth="1"/>
    <col min="4" max="4" width="3.59765625" customWidth="1"/>
    <col min="7" max="7" width="3.59765625" customWidth="1"/>
    <col min="8" max="8" width="8.73046875" customWidth="1"/>
    <col min="9" max="9" width="8" customWidth="1"/>
    <col min="10" max="10" width="3.59765625" customWidth="1"/>
    <col min="13" max="13" width="3.59765625" customWidth="1"/>
    <col min="16" max="16" width="3.59765625" customWidth="1"/>
    <col min="19" max="19" width="3.86328125" customWidth="1"/>
  </cols>
  <sheetData>
    <row r="1" spans="2:21" x14ac:dyDescent="0.45">
      <c r="B1" s="96" t="s">
        <v>0</v>
      </c>
      <c r="C1" s="96"/>
      <c r="D1" s="31" t="s">
        <v>29</v>
      </c>
      <c r="E1" s="96" t="s">
        <v>1</v>
      </c>
      <c r="F1" s="96"/>
      <c r="G1" s="39" t="s">
        <v>30</v>
      </c>
      <c r="H1" s="96" t="s">
        <v>54</v>
      </c>
      <c r="I1" s="96"/>
      <c r="J1" s="96"/>
      <c r="K1" s="96"/>
      <c r="L1" s="96"/>
      <c r="M1" s="96"/>
      <c r="N1" s="96"/>
      <c r="O1" s="96"/>
      <c r="P1" s="96"/>
      <c r="Q1" s="96"/>
      <c r="R1" s="96"/>
      <c r="T1" s="93" t="s">
        <v>32</v>
      </c>
      <c r="U1" s="94"/>
    </row>
    <row r="2" spans="2:21" x14ac:dyDescent="0.45">
      <c r="B2" s="30"/>
      <c r="C2" s="30"/>
      <c r="D2" s="1"/>
      <c r="E2" s="30"/>
      <c r="F2" s="30"/>
      <c r="G2" s="1"/>
      <c r="H2" s="30"/>
      <c r="I2" s="30"/>
      <c r="J2" s="30"/>
      <c r="K2" s="30"/>
      <c r="L2" s="30"/>
      <c r="M2" s="1"/>
      <c r="N2" s="1"/>
      <c r="O2" s="1"/>
      <c r="P2" s="1"/>
      <c r="T2" s="37" t="s">
        <v>2</v>
      </c>
      <c r="U2" s="37" t="s">
        <v>3</v>
      </c>
    </row>
    <row r="3" spans="2:21" x14ac:dyDescent="0.45">
      <c r="B3" s="96" t="s">
        <v>8</v>
      </c>
      <c r="C3" s="96"/>
      <c r="D3" s="3"/>
      <c r="E3" s="96" t="s">
        <v>13</v>
      </c>
      <c r="F3" s="96"/>
      <c r="G3" s="3"/>
      <c r="H3" s="96" t="s">
        <v>52</v>
      </c>
      <c r="I3" s="96"/>
      <c r="J3" s="39" t="s">
        <v>31</v>
      </c>
      <c r="K3" s="96" t="s">
        <v>53</v>
      </c>
      <c r="L3" s="96"/>
      <c r="M3" s="40" t="s">
        <v>30</v>
      </c>
      <c r="N3" s="96" t="s">
        <v>28</v>
      </c>
      <c r="O3" s="96"/>
      <c r="P3" s="40" t="s">
        <v>31</v>
      </c>
      <c r="Q3" s="97" t="s">
        <v>27</v>
      </c>
      <c r="R3" s="97"/>
      <c r="T3" s="38">
        <f>'Trial Balance Solution'!B20</f>
        <v>1260600</v>
      </c>
      <c r="U3" s="38">
        <f>'Trial Balance Solution'!C20</f>
        <v>1260600</v>
      </c>
    </row>
    <row r="4" spans="2:21" x14ac:dyDescent="0.45">
      <c r="B4" s="12">
        <v>650000</v>
      </c>
      <c r="C4" s="12">
        <v>225000</v>
      </c>
      <c r="E4" s="12">
        <v>750</v>
      </c>
      <c r="F4" s="12">
        <v>1250</v>
      </c>
      <c r="H4" s="20"/>
      <c r="I4" s="12">
        <v>650000</v>
      </c>
      <c r="J4" s="1"/>
      <c r="K4" s="12">
        <v>2500</v>
      </c>
      <c r="L4" s="20"/>
      <c r="N4" s="20"/>
      <c r="O4" s="12">
        <v>12000</v>
      </c>
      <c r="Q4" s="12">
        <v>5000</v>
      </c>
      <c r="R4" s="20"/>
    </row>
    <row r="5" spans="2:21" x14ac:dyDescent="0.45">
      <c r="B5" s="12">
        <v>12000</v>
      </c>
      <c r="C5" s="12">
        <f>8000+5000</f>
        <v>13000</v>
      </c>
      <c r="E5" s="12"/>
      <c r="F5" s="12"/>
      <c r="H5" s="20"/>
      <c r="I5" s="12">
        <v>25000</v>
      </c>
      <c r="J5" s="1"/>
      <c r="K5" s="12"/>
      <c r="L5" s="20"/>
      <c r="N5" s="20"/>
      <c r="O5" s="12">
        <v>14000</v>
      </c>
      <c r="Q5" s="12"/>
      <c r="R5" s="20"/>
    </row>
    <row r="6" spans="2:21" ht="14.65" thickBot="1" x14ac:dyDescent="0.5">
      <c r="B6" s="12">
        <v>3000</v>
      </c>
      <c r="C6" s="12">
        <v>750</v>
      </c>
      <c r="E6" s="5"/>
      <c r="F6" s="7">
        <f>SUM(F4:F5)-SUM(E4:E5)</f>
        <v>500</v>
      </c>
      <c r="I6" s="7">
        <f>SUM(I4:I5)-SUM(H4:H5)</f>
        <v>675000</v>
      </c>
      <c r="J6" s="1"/>
      <c r="K6" s="7">
        <f>SUM(K4:K5)-SUM(L4:L5)</f>
        <v>2500</v>
      </c>
      <c r="N6" s="20"/>
      <c r="O6" s="12">
        <v>16000</v>
      </c>
      <c r="Q6" s="9">
        <f>SUM(Q4:Q5)-SUM(R4:R5)</f>
        <v>5000</v>
      </c>
      <c r="R6" s="1"/>
    </row>
    <row r="7" spans="2:21" ht="15" thickTop="1" thickBot="1" x14ac:dyDescent="0.5">
      <c r="B7" s="12">
        <v>22000</v>
      </c>
      <c r="C7" s="12">
        <v>2500</v>
      </c>
      <c r="J7" s="1"/>
      <c r="N7" s="1"/>
      <c r="O7" s="10">
        <f>SUM(O4:O6)-SUM(N4:N6)</f>
        <v>42000</v>
      </c>
    </row>
    <row r="8" spans="2:21" ht="14.65" thickTop="1" x14ac:dyDescent="0.45">
      <c r="B8" s="12">
        <v>16000</v>
      </c>
      <c r="C8" s="12">
        <v>15000</v>
      </c>
      <c r="E8" s="96" t="s">
        <v>15</v>
      </c>
      <c r="F8" s="96"/>
      <c r="H8" s="32"/>
      <c r="I8" s="33"/>
      <c r="J8" s="33"/>
      <c r="Q8" s="95" t="s">
        <v>25</v>
      </c>
      <c r="R8" s="96"/>
    </row>
    <row r="9" spans="2:21" x14ac:dyDescent="0.45">
      <c r="B9" s="12"/>
      <c r="C9" s="12">
        <v>8000</v>
      </c>
      <c r="E9" s="12"/>
      <c r="F9" s="12">
        <v>1100</v>
      </c>
      <c r="H9" s="11"/>
      <c r="I9" s="34"/>
      <c r="J9" s="34"/>
      <c r="Q9" s="12">
        <v>8000</v>
      </c>
      <c r="R9" s="20"/>
    </row>
    <row r="10" spans="2:21" x14ac:dyDescent="0.45">
      <c r="B10" s="12"/>
      <c r="C10" s="12">
        <v>8000</v>
      </c>
      <c r="E10" s="12"/>
      <c r="F10" s="12"/>
      <c r="H10" s="11"/>
      <c r="I10" s="34"/>
      <c r="J10" s="34"/>
      <c r="Q10" s="12">
        <v>8000</v>
      </c>
      <c r="R10" s="20"/>
    </row>
    <row r="11" spans="2:21" ht="14.65" thickBot="1" x14ac:dyDescent="0.5">
      <c r="B11" s="12"/>
      <c r="C11" s="12"/>
      <c r="E11" s="5"/>
      <c r="F11" s="7">
        <f>SUM(F9:F10)-SUM(E9:E10)</f>
        <v>1100</v>
      </c>
      <c r="H11" s="11"/>
      <c r="I11" s="34"/>
      <c r="J11" s="34"/>
      <c r="Q11" s="12">
        <v>8000</v>
      </c>
      <c r="R11" s="20"/>
    </row>
    <row r="12" spans="2:21" ht="15" thickTop="1" thickBot="1" x14ac:dyDescent="0.5">
      <c r="B12" s="12"/>
      <c r="C12" s="12"/>
      <c r="E12" s="1"/>
      <c r="F12" s="1"/>
      <c r="H12" s="34"/>
      <c r="I12" s="34"/>
      <c r="J12" s="34"/>
      <c r="L12" s="1"/>
      <c r="M12" s="1"/>
      <c r="Q12" s="9">
        <f>SUM(Q9:Q11)-SUM(R9:R11)</f>
        <v>24000</v>
      </c>
      <c r="R12" s="1"/>
    </row>
    <row r="13" spans="2:21" ht="15" thickTop="1" thickBot="1" x14ac:dyDescent="0.5">
      <c r="B13" s="7">
        <f>SUM(B4:B12)-SUM(C4:C12)</f>
        <v>430750</v>
      </c>
      <c r="E13" s="96" t="s">
        <v>16</v>
      </c>
      <c r="F13" s="96"/>
      <c r="J13" s="4"/>
      <c r="K13" s="1"/>
      <c r="L13" s="1"/>
      <c r="M13" s="1"/>
    </row>
    <row r="14" spans="2:21" ht="14.65" thickTop="1" x14ac:dyDescent="0.45">
      <c r="E14" s="12"/>
      <c r="F14" s="12">
        <v>22000</v>
      </c>
      <c r="J14" s="1"/>
      <c r="K14" s="1"/>
      <c r="L14" s="1"/>
      <c r="M14" s="1"/>
      <c r="Q14" s="95" t="s">
        <v>26</v>
      </c>
      <c r="R14" s="96"/>
    </row>
    <row r="15" spans="2:21" x14ac:dyDescent="0.45">
      <c r="B15" s="96" t="s">
        <v>9</v>
      </c>
      <c r="C15" s="96"/>
      <c r="E15" s="12"/>
      <c r="F15" s="12"/>
      <c r="J15" s="1"/>
      <c r="K15" s="1"/>
      <c r="L15" s="1"/>
      <c r="M15" s="1"/>
      <c r="Q15" s="12">
        <v>1100</v>
      </c>
      <c r="R15" s="20"/>
    </row>
    <row r="16" spans="2:21" ht="14.65" thickBot="1" x14ac:dyDescent="0.5">
      <c r="B16" s="12">
        <v>14000</v>
      </c>
      <c r="C16" s="12">
        <v>3000</v>
      </c>
      <c r="E16" s="5"/>
      <c r="F16" s="7">
        <f>SUM(F14:F15)-SUM(E14:E15)</f>
        <v>22000</v>
      </c>
      <c r="H16" s="1"/>
      <c r="J16" s="1"/>
      <c r="K16" s="1"/>
      <c r="L16" s="1"/>
      <c r="Q16" s="12"/>
      <c r="R16" s="20"/>
    </row>
    <row r="17" spans="2:18" ht="15" thickTop="1" thickBot="1" x14ac:dyDescent="0.5">
      <c r="B17" s="12"/>
      <c r="C17" s="12"/>
      <c r="H17" s="1"/>
      <c r="J17" s="4"/>
      <c r="K17" s="1"/>
      <c r="L17" s="1"/>
      <c r="Q17" s="9">
        <f>SUM(Q15:Q16)-SUM(R15:R16)</f>
        <v>1100</v>
      </c>
      <c r="R17" s="1"/>
    </row>
    <row r="18" spans="2:18" ht="15" thickTop="1" thickBot="1" x14ac:dyDescent="0.5">
      <c r="B18" s="8">
        <f>SUM(B16:B17)-SUM(C16:C17)</f>
        <v>11000</v>
      </c>
      <c r="E18" s="96" t="s">
        <v>14</v>
      </c>
      <c r="F18" s="96"/>
      <c r="H18" s="1"/>
      <c r="J18" s="1"/>
      <c r="K18" s="1"/>
      <c r="L18" s="1"/>
    </row>
    <row r="19" spans="2:18" ht="14.65" thickTop="1" x14ac:dyDescent="0.45">
      <c r="E19" s="12"/>
      <c r="F19" s="12">
        <v>520000</v>
      </c>
      <c r="H19" s="1"/>
      <c r="J19" s="1"/>
      <c r="K19" s="1"/>
      <c r="L19" s="1"/>
    </row>
    <row r="20" spans="2:18" x14ac:dyDescent="0.45">
      <c r="B20" s="96" t="s">
        <v>10</v>
      </c>
      <c r="C20" s="96"/>
      <c r="E20" s="12"/>
      <c r="F20" s="12"/>
      <c r="H20" s="1"/>
      <c r="J20" s="1"/>
      <c r="K20" s="1"/>
      <c r="L20" s="1"/>
    </row>
    <row r="21" spans="2:18" ht="14.65" thickBot="1" x14ac:dyDescent="0.5">
      <c r="B21" s="12">
        <v>1250</v>
      </c>
      <c r="C21" s="14"/>
      <c r="E21" s="5"/>
      <c r="F21" s="7">
        <f>SUM(F19:F20)-SUM(E19:E20)</f>
        <v>520000</v>
      </c>
      <c r="H21" s="1"/>
      <c r="J21" s="4"/>
      <c r="K21" s="1"/>
      <c r="L21" s="1"/>
    </row>
    <row r="22" spans="2:18" ht="14.65" thickTop="1" x14ac:dyDescent="0.45">
      <c r="B22" s="12"/>
      <c r="C22" s="12"/>
      <c r="H22" s="1"/>
      <c r="J22" s="1"/>
      <c r="L22" s="1"/>
    </row>
    <row r="23" spans="2:18" ht="14.65" thickBot="1" x14ac:dyDescent="0.5">
      <c r="B23" s="8">
        <f>SUM(B21:B22)-SUM(C21:C22)</f>
        <v>1250</v>
      </c>
      <c r="J23" s="1"/>
      <c r="K23" s="1"/>
      <c r="L23" s="1"/>
    </row>
    <row r="24" spans="2:18" ht="14.65" thickTop="1" x14ac:dyDescent="0.45">
      <c r="B24" s="13"/>
      <c r="L24" s="1"/>
    </row>
    <row r="25" spans="2:18" x14ac:dyDescent="0.45">
      <c r="B25" s="96" t="s">
        <v>11</v>
      </c>
      <c r="C25" s="96"/>
      <c r="L25" s="1"/>
    </row>
    <row r="26" spans="2:18" x14ac:dyDescent="0.45">
      <c r="B26" s="12">
        <v>15000</v>
      </c>
      <c r="C26" s="12"/>
      <c r="J26" s="1"/>
      <c r="K26" s="1"/>
      <c r="L26" s="1"/>
    </row>
    <row r="27" spans="2:18" x14ac:dyDescent="0.45">
      <c r="B27" s="12"/>
      <c r="C27" s="12"/>
      <c r="L27" s="1"/>
    </row>
    <row r="28" spans="2:18" ht="14.65" thickBot="1" x14ac:dyDescent="0.5">
      <c r="B28" s="8">
        <f>SUM(B26:B27)-SUM(C26:C27)</f>
        <v>15000</v>
      </c>
      <c r="L28" s="1"/>
    </row>
    <row r="29" spans="2:18" ht="14.65" thickTop="1" x14ac:dyDescent="0.45">
      <c r="B29" s="13"/>
      <c r="L29" s="1"/>
    </row>
    <row r="30" spans="2:18" x14ac:dyDescent="0.45">
      <c r="B30" s="96" t="s">
        <v>23</v>
      </c>
      <c r="C30" s="96"/>
    </row>
    <row r="31" spans="2:18" x14ac:dyDescent="0.45">
      <c r="B31" s="12">
        <v>225000</v>
      </c>
      <c r="C31" s="12"/>
    </row>
    <row r="32" spans="2:18" x14ac:dyDescent="0.45">
      <c r="B32" s="12"/>
      <c r="C32" s="12"/>
    </row>
    <row r="33" spans="2:12" ht="14.65" thickBot="1" x14ac:dyDescent="0.5">
      <c r="B33" s="7">
        <f>SUM(B31:B32)-SUM(C31:C32)</f>
        <v>225000</v>
      </c>
    </row>
    <row r="34" spans="2:12" ht="14.65" thickTop="1" x14ac:dyDescent="0.45">
      <c r="B34" s="3"/>
    </row>
    <row r="35" spans="2:12" x14ac:dyDescent="0.45">
      <c r="B35" s="96" t="s">
        <v>24</v>
      </c>
      <c r="C35" s="96"/>
    </row>
    <row r="36" spans="2:12" x14ac:dyDescent="0.45">
      <c r="B36" s="48">
        <v>520000</v>
      </c>
      <c r="C36" s="47"/>
    </row>
    <row r="37" spans="2:12" x14ac:dyDescent="0.45">
      <c r="B37" s="17"/>
      <c r="C37" s="17"/>
    </row>
    <row r="38" spans="2:12" ht="14.65" thickBot="1" x14ac:dyDescent="0.5">
      <c r="B38" s="8">
        <f>SUM(B36:B37)-SUM(C36:C37)</f>
        <v>520000</v>
      </c>
    </row>
    <row r="39" spans="2:12" ht="14.65" thickTop="1" x14ac:dyDescent="0.45">
      <c r="B39" s="13"/>
    </row>
    <row r="40" spans="2:12" x14ac:dyDescent="0.45">
      <c r="B40" s="96" t="s">
        <v>12</v>
      </c>
      <c r="C40" s="96"/>
      <c r="L40" s="1"/>
    </row>
    <row r="41" spans="2:12" x14ac:dyDescent="0.45">
      <c r="B41" s="12">
        <v>25000</v>
      </c>
      <c r="C41" s="12"/>
      <c r="L41" s="1"/>
    </row>
    <row r="42" spans="2:12" x14ac:dyDescent="0.45">
      <c r="B42" s="12"/>
      <c r="C42" s="12"/>
      <c r="L42" s="1"/>
    </row>
    <row r="43" spans="2:12" ht="14.65" thickBot="1" x14ac:dyDescent="0.5">
      <c r="B43" s="8">
        <f>SUM(B41:B42)-SUM(C41:C42)</f>
        <v>25000</v>
      </c>
      <c r="L43" s="1"/>
    </row>
    <row r="44" spans="2:12" ht="14.65" thickTop="1" x14ac:dyDescent="0.45">
      <c r="B44" s="13"/>
      <c r="L44" s="1"/>
    </row>
    <row r="45" spans="2:12" x14ac:dyDescent="0.45">
      <c r="B45" s="28"/>
      <c r="C45" s="28"/>
      <c r="D45" s="28"/>
      <c r="E45" s="28"/>
    </row>
    <row r="46" spans="2:12" x14ac:dyDescent="0.45">
      <c r="B46" s="28"/>
      <c r="C46" s="28"/>
      <c r="D46" s="28"/>
      <c r="E46" s="28"/>
    </row>
    <row r="47" spans="2:12" x14ac:dyDescent="0.45">
      <c r="B47" s="29"/>
      <c r="C47" s="28"/>
      <c r="D47" s="28"/>
      <c r="E47" s="28"/>
    </row>
    <row r="48" spans="2:12" x14ac:dyDescent="0.45">
      <c r="B48" s="29"/>
      <c r="C48" s="28"/>
      <c r="D48" s="28"/>
      <c r="E48" s="28"/>
    </row>
    <row r="49" spans="2:5" x14ac:dyDescent="0.45">
      <c r="B49" s="28"/>
      <c r="C49" s="28"/>
      <c r="D49" s="28"/>
      <c r="E49" s="28"/>
    </row>
    <row r="50" spans="2:5" x14ac:dyDescent="0.45">
      <c r="B50" s="28"/>
      <c r="C50" s="28"/>
      <c r="D50" s="28"/>
      <c r="E50" s="28"/>
    </row>
    <row r="51" spans="2:5" x14ac:dyDescent="0.45">
      <c r="B51" s="28"/>
      <c r="C51" s="28"/>
      <c r="D51" s="28"/>
      <c r="E51" s="28"/>
    </row>
    <row r="52" spans="2:5" x14ac:dyDescent="0.45">
      <c r="B52" s="28"/>
      <c r="C52" s="28"/>
      <c r="D52" s="28"/>
      <c r="E52" s="28"/>
    </row>
  </sheetData>
  <mergeCells count="21">
    <mergeCell ref="B1:C1"/>
    <mergeCell ref="E1:F1"/>
    <mergeCell ref="E3:F3"/>
    <mergeCell ref="E18:F18"/>
    <mergeCell ref="E8:F8"/>
    <mergeCell ref="B3:C3"/>
    <mergeCell ref="E13:F13"/>
    <mergeCell ref="B35:C35"/>
    <mergeCell ref="B30:C30"/>
    <mergeCell ref="B40:C40"/>
    <mergeCell ref="B25:C25"/>
    <mergeCell ref="B15:C15"/>
    <mergeCell ref="B20:C20"/>
    <mergeCell ref="T1:U1"/>
    <mergeCell ref="Q14:R14"/>
    <mergeCell ref="N3:O3"/>
    <mergeCell ref="K3:L3"/>
    <mergeCell ref="H3:I3"/>
    <mergeCell ref="Q8:R8"/>
    <mergeCell ref="Q3:R3"/>
    <mergeCell ref="H1:R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"/>
  <sheetViews>
    <sheetView workbookViewId="0"/>
  </sheetViews>
  <sheetFormatPr defaultRowHeight="14.25" x14ac:dyDescent="0.45"/>
  <cols>
    <col min="1" max="1" width="24.86328125" customWidth="1"/>
    <col min="2" max="3" width="13.59765625" customWidth="1"/>
  </cols>
  <sheetData>
    <row r="1" spans="1:5" x14ac:dyDescent="0.45">
      <c r="B1" s="35" t="s">
        <v>5</v>
      </c>
      <c r="C1" s="35"/>
    </row>
    <row r="2" spans="1:5" x14ac:dyDescent="0.45">
      <c r="A2" s="70" t="s">
        <v>84</v>
      </c>
      <c r="B2" s="36" t="s">
        <v>85</v>
      </c>
      <c r="C2" s="36" t="s">
        <v>86</v>
      </c>
    </row>
    <row r="3" spans="1:5" x14ac:dyDescent="0.45">
      <c r="A3" t="s">
        <v>8</v>
      </c>
      <c r="B3" s="6">
        <f>'T-Accounts Solution'!B13</f>
        <v>430750</v>
      </c>
      <c r="C3" s="2"/>
    </row>
    <row r="4" spans="1:5" x14ac:dyDescent="0.45">
      <c r="A4" t="s">
        <v>9</v>
      </c>
      <c r="B4" s="6">
        <f>'T-Accounts Solution'!B18</f>
        <v>11000</v>
      </c>
      <c r="C4" s="2"/>
    </row>
    <row r="5" spans="1:5" x14ac:dyDescent="0.45">
      <c r="A5" t="s">
        <v>10</v>
      </c>
      <c r="B5" s="6">
        <f>'T-Accounts Solution'!B23</f>
        <v>1250</v>
      </c>
      <c r="C5" s="2"/>
    </row>
    <row r="6" spans="1:5" x14ac:dyDescent="0.45">
      <c r="A6" t="s">
        <v>11</v>
      </c>
      <c r="B6" s="6">
        <f>'T-Accounts Solution'!B28</f>
        <v>15000</v>
      </c>
      <c r="C6" s="2"/>
    </row>
    <row r="7" spans="1:5" x14ac:dyDescent="0.45">
      <c r="A7" t="s">
        <v>23</v>
      </c>
      <c r="B7" s="6">
        <f>'T-Accounts Solution'!B33</f>
        <v>225000</v>
      </c>
      <c r="C7" s="2"/>
    </row>
    <row r="8" spans="1:5" x14ac:dyDescent="0.45">
      <c r="A8" t="s">
        <v>24</v>
      </c>
      <c r="B8" s="6">
        <f>'T-Accounts Solution'!B38</f>
        <v>520000</v>
      </c>
      <c r="C8" s="2"/>
    </row>
    <row r="9" spans="1:5" x14ac:dyDescent="0.45">
      <c r="A9" t="s">
        <v>12</v>
      </c>
      <c r="B9" s="6">
        <f>'T-Accounts Solution'!B43</f>
        <v>25000</v>
      </c>
      <c r="C9" s="2"/>
    </row>
    <row r="10" spans="1:5" x14ac:dyDescent="0.45">
      <c r="A10" t="s">
        <v>13</v>
      </c>
      <c r="B10" s="2"/>
      <c r="C10" s="6">
        <f>'T-Accounts Solution'!F6</f>
        <v>500</v>
      </c>
    </row>
    <row r="11" spans="1:5" x14ac:dyDescent="0.45">
      <c r="A11" t="s">
        <v>15</v>
      </c>
      <c r="B11" s="2"/>
      <c r="C11" s="6">
        <f>'T-Accounts Solution'!F11</f>
        <v>1100</v>
      </c>
    </row>
    <row r="12" spans="1:5" x14ac:dyDescent="0.45">
      <c r="A12" t="s">
        <v>16</v>
      </c>
      <c r="B12" s="2"/>
      <c r="C12" s="6">
        <f>'T-Accounts Solution'!F16</f>
        <v>22000</v>
      </c>
    </row>
    <row r="13" spans="1:5" x14ac:dyDescent="0.45">
      <c r="A13" t="s">
        <v>14</v>
      </c>
      <c r="B13" s="2"/>
      <c r="C13" s="6">
        <f>'T-Accounts Solution'!F21</f>
        <v>520000</v>
      </c>
    </row>
    <row r="14" spans="1:5" x14ac:dyDescent="0.45">
      <c r="A14" t="s">
        <v>52</v>
      </c>
      <c r="B14" s="2"/>
      <c r="C14" s="6">
        <f>'T-Accounts Solution'!I6</f>
        <v>675000</v>
      </c>
    </row>
    <row r="15" spans="1:5" x14ac:dyDescent="0.45">
      <c r="A15" t="s">
        <v>53</v>
      </c>
      <c r="B15" s="6">
        <f>'T-Accounts Solution'!K6</f>
        <v>2500</v>
      </c>
      <c r="C15" s="2"/>
    </row>
    <row r="16" spans="1:5" x14ac:dyDescent="0.45">
      <c r="A16" t="s">
        <v>28</v>
      </c>
      <c r="B16" s="2"/>
      <c r="C16" s="6">
        <f>'T-Accounts Solution'!O7</f>
        <v>42000</v>
      </c>
      <c r="E16" s="5"/>
    </row>
    <row r="17" spans="1:5" x14ac:dyDescent="0.45">
      <c r="A17" t="s">
        <v>27</v>
      </c>
      <c r="B17" s="6">
        <f>'T-Accounts Solution'!Q6</f>
        <v>5000</v>
      </c>
      <c r="C17" s="2"/>
      <c r="E17" s="5"/>
    </row>
    <row r="18" spans="1:5" x14ac:dyDescent="0.45">
      <c r="A18" t="s">
        <v>25</v>
      </c>
      <c r="B18" s="6">
        <f>'T-Accounts Solution'!Q12</f>
        <v>24000</v>
      </c>
      <c r="C18" s="2"/>
      <c r="E18" s="5"/>
    </row>
    <row r="19" spans="1:5" x14ac:dyDescent="0.45">
      <c r="A19" t="s">
        <v>26</v>
      </c>
      <c r="B19" s="6">
        <f>'T-Accounts Solution'!Q17</f>
        <v>1100</v>
      </c>
      <c r="C19" s="2"/>
      <c r="E19" s="5"/>
    </row>
    <row r="20" spans="1:5" ht="14.65" thickBot="1" x14ac:dyDescent="0.5">
      <c r="A20" t="s">
        <v>4</v>
      </c>
      <c r="B20" s="91">
        <f>SUM(B3:B19)</f>
        <v>1260600</v>
      </c>
      <c r="C20" s="91">
        <f>SUM(C3:C19)</f>
        <v>1260600</v>
      </c>
      <c r="E20" s="5"/>
    </row>
    <row r="21" spans="1:5" ht="14.65" thickTop="1" x14ac:dyDescent="0.45"/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E14"/>
  <sheetViews>
    <sheetView workbookViewId="0">
      <selection activeCell="E6" sqref="E6"/>
    </sheetView>
  </sheetViews>
  <sheetFormatPr defaultRowHeight="14.25" x14ac:dyDescent="0.45"/>
  <cols>
    <col min="1" max="1" width="18.3984375" customWidth="1"/>
    <col min="2" max="2" width="20.1328125" customWidth="1"/>
    <col min="4" max="5" width="10.1328125" customWidth="1"/>
  </cols>
  <sheetData>
    <row r="1" spans="2:5" x14ac:dyDescent="0.45">
      <c r="B1" s="98" t="s">
        <v>97</v>
      </c>
      <c r="C1" s="99"/>
      <c r="D1" s="99"/>
      <c r="E1" s="100"/>
    </row>
    <row r="2" spans="2:5" x14ac:dyDescent="0.45">
      <c r="B2" s="101" t="s">
        <v>17</v>
      </c>
      <c r="C2" s="101"/>
      <c r="D2" s="101"/>
      <c r="E2" s="101"/>
    </row>
    <row r="3" spans="2:5" x14ac:dyDescent="0.45">
      <c r="B3" s="102" t="s">
        <v>106</v>
      </c>
      <c r="C3" s="103"/>
      <c r="D3" s="103"/>
      <c r="E3" s="104"/>
    </row>
    <row r="5" spans="2:5" x14ac:dyDescent="0.45">
      <c r="B5" t="s">
        <v>18</v>
      </c>
    </row>
    <row r="6" spans="2:5" x14ac:dyDescent="0.45">
      <c r="B6" s="49" t="s">
        <v>28</v>
      </c>
      <c r="E6" s="16">
        <f>'Trial Balance Solution'!C16</f>
        <v>42000</v>
      </c>
    </row>
    <row r="8" spans="2:5" x14ac:dyDescent="0.45">
      <c r="B8" t="s">
        <v>19</v>
      </c>
    </row>
    <row r="9" spans="2:5" x14ac:dyDescent="0.45">
      <c r="B9" s="49" t="s">
        <v>27</v>
      </c>
      <c r="D9" s="16">
        <f>'Trial Balance Solution'!B17</f>
        <v>5000</v>
      </c>
    </row>
    <row r="10" spans="2:5" x14ac:dyDescent="0.45">
      <c r="B10" s="15" t="s">
        <v>25</v>
      </c>
      <c r="D10" s="17">
        <f>'Trial Balance Solution'!B18</f>
        <v>24000</v>
      </c>
    </row>
    <row r="11" spans="2:5" x14ac:dyDescent="0.45">
      <c r="B11" s="15" t="s">
        <v>26</v>
      </c>
      <c r="D11" s="17">
        <f>'Trial Balance Solution'!B19</f>
        <v>1100</v>
      </c>
    </row>
    <row r="12" spans="2:5" x14ac:dyDescent="0.45">
      <c r="B12" s="18" t="s">
        <v>20</v>
      </c>
      <c r="E12" s="19">
        <f>SUM(D9:D11)</f>
        <v>30100</v>
      </c>
    </row>
    <row r="13" spans="2:5" ht="14.65" thickBot="1" x14ac:dyDescent="0.5">
      <c r="B13" s="20" t="s">
        <v>46</v>
      </c>
      <c r="E13" s="90">
        <f>E6-E12</f>
        <v>11900</v>
      </c>
    </row>
    <row r="14" spans="2:5" ht="14.65" thickTop="1" x14ac:dyDescent="0.45"/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12"/>
  <sheetViews>
    <sheetView workbookViewId="0">
      <selection activeCell="B2" sqref="B2:E2"/>
    </sheetView>
  </sheetViews>
  <sheetFormatPr defaultRowHeight="14.25" x14ac:dyDescent="0.45"/>
  <cols>
    <col min="1" max="1" width="18.3984375" customWidth="1"/>
    <col min="2" max="2" width="35" customWidth="1"/>
    <col min="4" max="4" width="10.1328125" bestFit="1" customWidth="1"/>
    <col min="5" max="5" width="11" bestFit="1" customWidth="1"/>
  </cols>
  <sheetData>
    <row r="1" spans="2:5" x14ac:dyDescent="0.45">
      <c r="B1" s="98" t="s">
        <v>97</v>
      </c>
      <c r="C1" s="99"/>
      <c r="D1" s="99"/>
      <c r="E1" s="100"/>
    </row>
    <row r="2" spans="2:5" x14ac:dyDescent="0.45">
      <c r="B2" s="101" t="s">
        <v>55</v>
      </c>
      <c r="C2" s="101"/>
      <c r="D2" s="101"/>
      <c r="E2" s="101"/>
    </row>
    <row r="3" spans="2:5" x14ac:dyDescent="0.45">
      <c r="B3" s="102" t="s">
        <v>106</v>
      </c>
      <c r="C3" s="103"/>
      <c r="D3" s="103"/>
      <c r="E3" s="104"/>
    </row>
    <row r="5" spans="2:5" x14ac:dyDescent="0.45">
      <c r="B5" s="20" t="s">
        <v>107</v>
      </c>
      <c r="E5" s="54">
        <v>0</v>
      </c>
    </row>
    <row r="6" spans="2:5" x14ac:dyDescent="0.45">
      <c r="B6" s="20" t="s">
        <v>59</v>
      </c>
      <c r="E6" s="17">
        <v>675000</v>
      </c>
    </row>
    <row r="7" spans="2:5" x14ac:dyDescent="0.45">
      <c r="B7" s="21" t="s">
        <v>46</v>
      </c>
      <c r="E7" s="17">
        <f>'Income Statement Solution'!E13</f>
        <v>11900</v>
      </c>
    </row>
    <row r="8" spans="2:5" x14ac:dyDescent="0.45">
      <c r="E8" s="22">
        <f>SUM(E5:E7)</f>
        <v>686900</v>
      </c>
    </row>
    <row r="9" spans="2:5" x14ac:dyDescent="0.45">
      <c r="B9" s="20" t="s">
        <v>56</v>
      </c>
      <c r="E9" s="17">
        <f>-'Trial Balance Solution'!B15</f>
        <v>-2500</v>
      </c>
    </row>
    <row r="10" spans="2:5" ht="14.65" thickBot="1" x14ac:dyDescent="0.5">
      <c r="B10" s="20" t="s">
        <v>108</v>
      </c>
      <c r="D10" s="23"/>
      <c r="E10" s="90">
        <f>E8+E9</f>
        <v>684400</v>
      </c>
    </row>
    <row r="11" spans="2:5" ht="14.65" thickTop="1" x14ac:dyDescent="0.45">
      <c r="B11" s="24"/>
      <c r="D11" s="19"/>
    </row>
    <row r="12" spans="2:5" x14ac:dyDescent="0.45">
      <c r="B12" s="18"/>
      <c r="E12" s="19"/>
    </row>
  </sheetData>
  <mergeCells count="3">
    <mergeCell ref="B1:E1"/>
    <mergeCell ref="B2:E2"/>
    <mergeCell ref="B3:E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5"/>
  <sheetViews>
    <sheetView tabSelected="1" workbookViewId="0">
      <selection activeCell="H14" sqref="H14"/>
    </sheetView>
  </sheetViews>
  <sheetFormatPr defaultRowHeight="14.25" x14ac:dyDescent="0.45"/>
  <cols>
    <col min="1" max="1" width="18.3984375" customWidth="1"/>
    <col min="2" max="2" width="35.265625" customWidth="1"/>
    <col min="3" max="3" width="3.59765625" customWidth="1"/>
    <col min="4" max="4" width="12.59765625" customWidth="1"/>
    <col min="6" max="6" width="34.3984375" bestFit="1" customWidth="1"/>
    <col min="7" max="7" width="3.59765625" customWidth="1"/>
    <col min="8" max="8" width="12.59765625" customWidth="1"/>
  </cols>
  <sheetData>
    <row r="1" spans="2:9" x14ac:dyDescent="0.45">
      <c r="B1" s="106" t="s">
        <v>97</v>
      </c>
      <c r="C1" s="107"/>
      <c r="D1" s="107"/>
      <c r="E1" s="107"/>
      <c r="F1" s="107"/>
      <c r="G1" s="107"/>
      <c r="H1" s="107"/>
    </row>
    <row r="2" spans="2:9" x14ac:dyDescent="0.45">
      <c r="B2" s="108" t="s">
        <v>21</v>
      </c>
      <c r="C2" s="109"/>
      <c r="D2" s="109"/>
      <c r="E2" s="109"/>
      <c r="F2" s="109"/>
      <c r="G2" s="109"/>
      <c r="H2" s="109"/>
    </row>
    <row r="3" spans="2:9" x14ac:dyDescent="0.45">
      <c r="B3" s="110">
        <v>45412</v>
      </c>
      <c r="C3" s="111"/>
      <c r="D3" s="111"/>
      <c r="E3" s="111"/>
      <c r="F3" s="111"/>
      <c r="G3" s="111"/>
      <c r="H3" s="111"/>
    </row>
    <row r="5" spans="2:9" ht="15.75" x14ac:dyDescent="0.5">
      <c r="B5" s="112" t="s">
        <v>7</v>
      </c>
      <c r="C5" s="112"/>
      <c r="D5" s="112"/>
      <c r="F5" s="105" t="s">
        <v>6</v>
      </c>
      <c r="G5" s="105"/>
      <c r="H5" s="105"/>
    </row>
    <row r="6" spans="2:9" x14ac:dyDescent="0.45">
      <c r="B6" s="21" t="s">
        <v>8</v>
      </c>
      <c r="D6" s="16">
        <f>'Trial Balance Solution'!B3</f>
        <v>430750</v>
      </c>
      <c r="F6" s="20" t="s">
        <v>13</v>
      </c>
      <c r="H6" s="16">
        <f>'Trial Balance Solution'!C10</f>
        <v>500</v>
      </c>
    </row>
    <row r="7" spans="2:9" x14ac:dyDescent="0.45">
      <c r="B7" s="21" t="s">
        <v>9</v>
      </c>
      <c r="D7" s="17">
        <f>'Trial Balance Solution'!B4</f>
        <v>11000</v>
      </c>
      <c r="F7" s="20" t="s">
        <v>15</v>
      </c>
      <c r="H7" s="17">
        <f>'Trial Balance Solution'!C11</f>
        <v>1100</v>
      </c>
    </row>
    <row r="8" spans="2:9" x14ac:dyDescent="0.45">
      <c r="B8" s="21" t="s">
        <v>10</v>
      </c>
      <c r="D8" s="17">
        <f>'Trial Balance Solution'!B5</f>
        <v>1250</v>
      </c>
      <c r="F8" s="20" t="s">
        <v>16</v>
      </c>
      <c r="H8" s="17">
        <f>'Trial Balance Solution'!C12</f>
        <v>22000</v>
      </c>
    </row>
    <row r="9" spans="2:9" x14ac:dyDescent="0.45">
      <c r="B9" s="21" t="s">
        <v>11</v>
      </c>
      <c r="D9" s="17">
        <f>'Trial Balance Solution'!B6</f>
        <v>15000</v>
      </c>
      <c r="F9" s="20" t="s">
        <v>14</v>
      </c>
      <c r="H9" s="17">
        <f>'Trial Balance Solution'!C13</f>
        <v>520000</v>
      </c>
    </row>
    <row r="10" spans="2:9" x14ac:dyDescent="0.45">
      <c r="B10" s="20" t="s">
        <v>23</v>
      </c>
      <c r="D10" s="17">
        <f>'Trial Balance Solution'!B7</f>
        <v>225000</v>
      </c>
      <c r="F10" s="34" t="s">
        <v>47</v>
      </c>
      <c r="G10" s="50"/>
      <c r="H10" s="25">
        <f>SUM(H6:H9)</f>
        <v>543600</v>
      </c>
    </row>
    <row r="11" spans="2:9" x14ac:dyDescent="0.45">
      <c r="B11" s="20" t="s">
        <v>24</v>
      </c>
      <c r="D11" s="17">
        <f>'Trial Balance Solution'!B8</f>
        <v>520000</v>
      </c>
      <c r="F11" s="34"/>
      <c r="G11" s="50"/>
      <c r="H11" s="51"/>
    </row>
    <row r="12" spans="2:9" x14ac:dyDescent="0.45">
      <c r="B12" s="21" t="s">
        <v>12</v>
      </c>
      <c r="D12" s="17">
        <f>'Trial Balance Solution'!B9</f>
        <v>25000</v>
      </c>
      <c r="E12" s="19"/>
    </row>
    <row r="13" spans="2:9" ht="15.75" x14ac:dyDescent="0.5">
      <c r="E13" s="19"/>
      <c r="F13" s="105" t="s">
        <v>58</v>
      </c>
      <c r="G13" s="105"/>
      <c r="H13" s="105"/>
    </row>
    <row r="14" spans="2:9" x14ac:dyDescent="0.45">
      <c r="E14" s="19"/>
      <c r="F14" s="20" t="s">
        <v>52</v>
      </c>
      <c r="H14" s="17">
        <f>'Statement of OE Solution '!E10</f>
        <v>684400</v>
      </c>
      <c r="I14" s="53"/>
    </row>
    <row r="15" spans="2:9" ht="14.65" thickBot="1" x14ac:dyDescent="0.5">
      <c r="B15" t="s">
        <v>22</v>
      </c>
      <c r="D15" s="92">
        <f>SUM(D6:D12)</f>
        <v>1228000</v>
      </c>
      <c r="F15" t="s">
        <v>57</v>
      </c>
      <c r="H15" s="92">
        <f>H14+H10</f>
        <v>1228000</v>
      </c>
    </row>
    <row r="16" spans="2:9" ht="14.65" thickTop="1" x14ac:dyDescent="0.45"/>
    <row r="20" spans="1:4" x14ac:dyDescent="0.45">
      <c r="A20" s="1"/>
    </row>
    <row r="21" spans="1:4" x14ac:dyDescent="0.45">
      <c r="A21" s="1"/>
    </row>
    <row r="22" spans="1:4" x14ac:dyDescent="0.45">
      <c r="A22" s="1"/>
    </row>
    <row r="23" spans="1:4" x14ac:dyDescent="0.45">
      <c r="A23" s="1"/>
    </row>
    <row r="24" spans="1:4" x14ac:dyDescent="0.45">
      <c r="A24" s="1"/>
    </row>
    <row r="25" spans="1:4" x14ac:dyDescent="0.45">
      <c r="A25" s="1"/>
    </row>
    <row r="26" spans="1:4" x14ac:dyDescent="0.45">
      <c r="A26" s="1"/>
    </row>
    <row r="27" spans="1:4" x14ac:dyDescent="0.45">
      <c r="A27" s="1"/>
      <c r="D27" s="52"/>
    </row>
    <row r="28" spans="1:4" x14ac:dyDescent="0.45">
      <c r="B28" s="1"/>
      <c r="C28" s="1"/>
      <c r="D28" s="1"/>
    </row>
    <row r="29" spans="1:4" x14ac:dyDescent="0.45">
      <c r="B29" s="1"/>
      <c r="C29" s="1"/>
      <c r="D29" s="1"/>
    </row>
    <row r="30" spans="1:4" x14ac:dyDescent="0.45">
      <c r="B30" s="26"/>
      <c r="C30" s="1"/>
      <c r="D30" s="1"/>
    </row>
    <row r="31" spans="1:4" x14ac:dyDescent="0.45">
      <c r="B31" s="26"/>
      <c r="C31" s="1"/>
      <c r="D31" s="1"/>
    </row>
    <row r="32" spans="1:4" x14ac:dyDescent="0.45">
      <c r="B32" s="27"/>
      <c r="C32" s="1"/>
      <c r="D32" s="1"/>
    </row>
    <row r="33" spans="2:4" x14ac:dyDescent="0.45">
      <c r="B33" s="1"/>
      <c r="C33" s="1"/>
      <c r="D33" s="1"/>
    </row>
    <row r="34" spans="2:4" x14ac:dyDescent="0.45">
      <c r="B34" s="1"/>
      <c r="C34" s="1"/>
      <c r="D34" s="1"/>
    </row>
    <row r="35" spans="2:4" x14ac:dyDescent="0.45">
      <c r="B35" s="1"/>
      <c r="C35" s="1"/>
      <c r="D35" s="1"/>
    </row>
  </sheetData>
  <mergeCells count="6">
    <mergeCell ref="F5:H5"/>
    <mergeCell ref="F13:H13"/>
    <mergeCell ref="B1:H1"/>
    <mergeCell ref="B2:H2"/>
    <mergeCell ref="B3:H3"/>
    <mergeCell ref="B5:D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Instructions</vt:lpstr>
      <vt:lpstr>data</vt:lpstr>
      <vt:lpstr>Transactions</vt:lpstr>
      <vt:lpstr>Journal Entries Solution</vt:lpstr>
      <vt:lpstr>T-Accounts Solution</vt:lpstr>
      <vt:lpstr>Trial Balance Solution</vt:lpstr>
      <vt:lpstr>Income Statement Solution</vt:lpstr>
      <vt:lpstr>Statement of OE Solution </vt:lpstr>
      <vt:lpstr>Balance Sheet Solution </vt:lpstr>
      <vt:lpstr>ChartOfAccounts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2016-12-31T22:20:41Z</dcterms:created>
  <dcterms:modified xsi:type="dcterms:W3CDTF">2020-08-27T18:53:45Z</dcterms:modified>
</cp:coreProperties>
</file>